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filterPrivacy="1" defaultThemeVersion="124226"/>
  <xr:revisionPtr revIDLastSave="0" documentId="13_ncr:1_{F7BC93C9-2C41-4878-94EB-225329883835}" xr6:coauthVersionLast="47" xr6:coauthVersionMax="47" xr10:uidLastSave="{00000000-0000-0000-0000-000000000000}"/>
  <bookViews>
    <workbookView xWindow="-120" yWindow="-120" windowWidth="20730" windowHeight="11160" tabRatio="599" firstSheet="2" activeTab="2" xr2:uid="{00000000-000D-0000-FFFF-FFFF00000000}"/>
  </bookViews>
  <sheets>
    <sheet name="1.CTO Y DLLO IPS INS " sheetId="4" state="hidden" r:id="rId1"/>
    <sheet name="1.1 AIEPI IPS INS " sheetId="7" state="hidden" r:id="rId2"/>
    <sheet name="5. S. Bucal AHC Odontoimagen" sheetId="29" r:id="rId3"/>
    <sheet name=" 6. DISC SALUD VISU AUD INS IPS" sheetId="12" state="hidden" r:id="rId4"/>
    <sheet name="7.CA CP CR   INS IPS " sheetId="14" state="hidden" r:id="rId5"/>
    <sheet name="9. TB Y LEPRA INS IPS   " sheetId="18" state="hidden" r:id="rId6"/>
    <sheet name="OBSERVACION CONTROL MAYORCA" sheetId="19" state="hidden" r:id="rId7"/>
  </sheets>
  <externalReferences>
    <externalReference r:id="rId8"/>
  </externalReferences>
  <definedNames>
    <definedName name="NATURALEZA">'[1]1'!$A$4:$A$5</definedName>
    <definedName name="sheet001__msoanchor_1" localSheetId="5">'9. TB Y LEPRA INS IPS   '!$D$8</definedName>
    <definedName name="sheet001__msoanchor_2" localSheetId="5">'9. TB Y LEPRA INS IPS   '!$E$8</definedName>
    <definedName name="sheet001__msoanchor_3" localSheetId="5">'9. TB Y LEPRA INS IPS   '!$F$8</definedName>
    <definedName name="sheet001__msoanchor_4" localSheetId="5">'9. TB Y LEPRA INS IPS   '!$G$8</definedName>
    <definedName name="sheet001__msoanchor_5" localSheetId="5">'9. TB Y LEPRA INS IPS   '!$H$8</definedName>
    <definedName name="sheet001__msoanchor_6" localSheetId="5">'9. TB Y LEPRA INS IPS   '!$I$8</definedName>
    <definedName name="sheet001__msoanchor_7" localSheetId="5">'9. TB Y LEPRA INS IPS   '!$J$8</definedName>
    <definedName name="sheet001__msoanchor_8" localSheetId="5">'9. TB Y LEPRA INS IPS   '!$D$9</definedName>
    <definedName name="sheet001__msoanchor_9" localSheetId="5">'9. TB Y LEPRA INS IPS   '!$D$10</definedName>
    <definedName name="Sistema_Operativo">'[1]1'!$A$31:$A$34</definedName>
    <definedName name="TIPO_DE_COMPUTADOR">'[1]1'!$A$51:$A$53</definedName>
    <definedName name="tipo_de_conexión">'[1]1'!$A$24:$A$26</definedName>
    <definedName name="Version_de_Office">'[1]1'!$A$36:$A$46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64" i="29" l="1"/>
  <c r="AH61" i="29"/>
  <c r="AH60" i="29"/>
  <c r="AH56" i="29"/>
  <c r="AH55" i="29"/>
  <c r="AH54" i="29"/>
  <c r="AH53" i="29"/>
  <c r="AH49" i="29"/>
  <c r="AH48" i="29"/>
  <c r="AH47" i="29"/>
  <c r="AH46" i="29"/>
  <c r="AH42" i="29"/>
  <c r="AH41" i="29"/>
  <c r="AH40" i="29"/>
  <c r="AH36" i="29"/>
  <c r="AH35" i="29"/>
  <c r="AH34" i="29"/>
  <c r="AH33" i="29"/>
  <c r="AH32" i="29"/>
  <c r="AH28" i="29"/>
  <c r="AH27" i="29"/>
  <c r="AH26" i="29"/>
  <c r="AH25" i="29"/>
  <c r="AH24" i="29"/>
  <c r="AH20" i="29"/>
  <c r="AH19" i="29"/>
  <c r="AH18" i="29"/>
  <c r="AH14" i="29"/>
  <c r="AH13" i="29"/>
  <c r="L37" i="29" l="1"/>
  <c r="L62" i="29"/>
  <c r="L50" i="29"/>
  <c r="L43" i="29"/>
  <c r="L29" i="29"/>
  <c r="L21" i="29"/>
  <c r="L15" i="29"/>
  <c r="L57" i="29"/>
  <c r="U62" i="29"/>
  <c r="U50" i="29"/>
  <c r="U43" i="29"/>
  <c r="U37" i="29"/>
  <c r="U29" i="29"/>
  <c r="U21" i="29"/>
  <c r="U15" i="29"/>
  <c r="U57" i="29"/>
  <c r="I62" i="29"/>
  <c r="I50" i="29"/>
  <c r="I43" i="29"/>
  <c r="I37" i="29"/>
  <c r="I29" i="29"/>
  <c r="I21" i="29"/>
  <c r="I15" i="29"/>
  <c r="I57" i="29"/>
  <c r="AA62" i="29"/>
  <c r="AA50" i="29"/>
  <c r="AA43" i="29"/>
  <c r="AA64" i="29" s="1"/>
  <c r="AA37" i="29"/>
  <c r="AA29" i="29"/>
  <c r="AA21" i="29"/>
  <c r="AA15" i="29"/>
  <c r="AA57" i="29"/>
  <c r="AD62" i="29"/>
  <c r="AD50" i="29"/>
  <c r="AD43" i="29"/>
  <c r="AD37" i="29"/>
  <c r="AD29" i="29"/>
  <c r="AD21" i="29"/>
  <c r="AD15" i="29"/>
  <c r="AD57" i="29"/>
  <c r="AG62" i="29"/>
  <c r="AG37" i="29"/>
  <c r="AG43" i="29"/>
  <c r="AG57" i="29"/>
  <c r="AG29" i="29"/>
  <c r="AG15" i="29"/>
  <c r="O15" i="29"/>
  <c r="O64" i="29" s="1"/>
  <c r="O21" i="29"/>
  <c r="O43" i="29"/>
  <c r="O62" i="29"/>
  <c r="O50" i="29"/>
  <c r="O37" i="29"/>
  <c r="O29" i="29"/>
  <c r="O57" i="29"/>
  <c r="R15" i="29"/>
  <c r="R21" i="29"/>
  <c r="R29" i="29"/>
  <c r="R43" i="29"/>
  <c r="X15" i="29"/>
  <c r="X21" i="29"/>
  <c r="X50" i="29"/>
  <c r="X29" i="29"/>
  <c r="X37" i="29"/>
  <c r="X43" i="29"/>
  <c r="F21" i="29"/>
  <c r="F43" i="29"/>
  <c r="D15" i="29"/>
  <c r="D21" i="29"/>
  <c r="D29" i="29"/>
  <c r="D37" i="29"/>
  <c r="D43" i="29"/>
  <c r="D50" i="29"/>
  <c r="D57" i="29"/>
  <c r="M50" i="29"/>
  <c r="M62" i="29"/>
  <c r="M43" i="29"/>
  <c r="M37" i="29"/>
  <c r="M29" i="29"/>
  <c r="M21" i="29"/>
  <c r="M15" i="29"/>
  <c r="M57" i="29"/>
  <c r="N62" i="29"/>
  <c r="N50" i="29"/>
  <c r="N43" i="29"/>
  <c r="N37" i="29"/>
  <c r="N29" i="29"/>
  <c r="N21" i="29"/>
  <c r="N15" i="29"/>
  <c r="N57" i="29"/>
  <c r="Y62" i="29"/>
  <c r="Y50" i="29"/>
  <c r="Y43" i="29"/>
  <c r="Y37" i="29"/>
  <c r="Y29" i="29"/>
  <c r="Y21" i="29"/>
  <c r="Y15" i="29"/>
  <c r="Y57" i="29"/>
  <c r="Z62" i="29"/>
  <c r="Z50" i="29"/>
  <c r="Z43" i="29"/>
  <c r="Z37" i="29"/>
  <c r="Z29" i="29"/>
  <c r="Z21" i="29"/>
  <c r="Z64" i="29" s="1"/>
  <c r="Z15" i="29"/>
  <c r="Z57" i="29"/>
  <c r="AB62" i="29"/>
  <c r="AB15" i="29"/>
  <c r="AB21" i="29"/>
  <c r="AB50" i="29"/>
  <c r="AB43" i="29"/>
  <c r="AB37" i="29"/>
  <c r="AB29" i="29"/>
  <c r="AB57" i="29"/>
  <c r="AC62" i="29"/>
  <c r="AC50" i="29"/>
  <c r="AC43" i="29"/>
  <c r="AC37" i="29"/>
  <c r="AC29" i="29"/>
  <c r="AC21" i="29"/>
  <c r="AC15" i="29"/>
  <c r="AC57" i="29"/>
  <c r="G15" i="29"/>
  <c r="G21" i="29"/>
  <c r="G37" i="29"/>
  <c r="G43" i="29"/>
  <c r="G57" i="29"/>
  <c r="G29" i="29"/>
  <c r="G50" i="29"/>
  <c r="G62" i="29"/>
  <c r="J15" i="29"/>
  <c r="J21" i="29"/>
  <c r="J29" i="29"/>
  <c r="J37" i="29"/>
  <c r="V15" i="29"/>
  <c r="V21" i="29"/>
  <c r="V57" i="29"/>
  <c r="V29" i="29"/>
  <c r="V37" i="29"/>
  <c r="V50" i="29"/>
  <c r="V62" i="29"/>
  <c r="V43" i="29"/>
  <c r="W62" i="29"/>
  <c r="W50" i="29"/>
  <c r="W43" i="29"/>
  <c r="W37" i="29"/>
  <c r="W29" i="29"/>
  <c r="W21" i="29"/>
  <c r="W15" i="29"/>
  <c r="W57" i="29"/>
  <c r="X62" i="29"/>
  <c r="X64" i="29" s="1"/>
  <c r="X57" i="29"/>
  <c r="AE15" i="29"/>
  <c r="AE21" i="29"/>
  <c r="AE29" i="29"/>
  <c r="AE62" i="29"/>
  <c r="AE50" i="29"/>
  <c r="AE43" i="29"/>
  <c r="AE37" i="29"/>
  <c r="AE57" i="29"/>
  <c r="S21" i="29"/>
  <c r="S37" i="29"/>
  <c r="S62" i="29"/>
  <c r="S50" i="29"/>
  <c r="S43" i="29"/>
  <c r="S29" i="29"/>
  <c r="S15" i="29"/>
  <c r="S57" i="29"/>
  <c r="P21" i="29"/>
  <c r="P37" i="29"/>
  <c r="P43" i="29"/>
  <c r="P50" i="29"/>
  <c r="P62" i="29"/>
  <c r="P29" i="29"/>
  <c r="P15" i="29"/>
  <c r="P57" i="29"/>
  <c r="AF62" i="29"/>
  <c r="T62" i="29"/>
  <c r="R62" i="29"/>
  <c r="R50" i="29"/>
  <c r="R37" i="29"/>
  <c r="R57" i="29"/>
  <c r="Q62" i="29"/>
  <c r="K62" i="29"/>
  <c r="J62" i="29"/>
  <c r="J50" i="29"/>
  <c r="J43" i="29"/>
  <c r="J57" i="29"/>
  <c r="K50" i="29"/>
  <c r="K43" i="29"/>
  <c r="K37" i="29"/>
  <c r="K29" i="29"/>
  <c r="K21" i="29"/>
  <c r="K15" i="29"/>
  <c r="K57" i="29"/>
  <c r="H62" i="29"/>
  <c r="F62" i="29"/>
  <c r="F50" i="29"/>
  <c r="F37" i="29"/>
  <c r="F29" i="29"/>
  <c r="F15" i="29"/>
  <c r="F57" i="29"/>
  <c r="E62" i="29"/>
  <c r="AG50" i="29"/>
  <c r="AG64" i="29" s="1"/>
  <c r="AG21" i="29"/>
  <c r="AF50" i="29"/>
  <c r="T50" i="29"/>
  <c r="Q50" i="29"/>
  <c r="H50" i="29"/>
  <c r="E50" i="29"/>
  <c r="AF43" i="29"/>
  <c r="AF37" i="29"/>
  <c r="AF29" i="29"/>
  <c r="AF21" i="29"/>
  <c r="AF15" i="29"/>
  <c r="AF57" i="29"/>
  <c r="T43" i="29"/>
  <c r="Q43" i="29"/>
  <c r="H43" i="29"/>
  <c r="E43" i="29"/>
  <c r="E37" i="29"/>
  <c r="E29" i="29"/>
  <c r="E21" i="29"/>
  <c r="E15" i="29"/>
  <c r="E57" i="29"/>
  <c r="Q57" i="29"/>
  <c r="Q37" i="29"/>
  <c r="Q29" i="29"/>
  <c r="Q21" i="29"/>
  <c r="Q15" i="29"/>
  <c r="T57" i="29"/>
  <c r="T37" i="29"/>
  <c r="T29" i="29"/>
  <c r="T21" i="29"/>
  <c r="T15" i="29"/>
  <c r="H37" i="29"/>
  <c r="D62" i="29"/>
  <c r="H57" i="29"/>
  <c r="H29" i="29"/>
  <c r="H21" i="29"/>
  <c r="H15" i="29"/>
  <c r="I37" i="19"/>
  <c r="H37" i="19"/>
  <c r="G37" i="19"/>
  <c r="F37" i="19"/>
  <c r="J37" i="19"/>
  <c r="I122" i="18"/>
  <c r="H122" i="18"/>
  <c r="G122" i="18"/>
  <c r="F122" i="18"/>
  <c r="I115" i="18"/>
  <c r="H115" i="18"/>
  <c r="J106" i="18" s="1"/>
  <c r="G115" i="18"/>
  <c r="F115" i="18"/>
  <c r="J115" i="18" s="1"/>
  <c r="I104" i="18"/>
  <c r="H104" i="18"/>
  <c r="G104" i="18"/>
  <c r="F104" i="18"/>
  <c r="I96" i="18"/>
  <c r="H96" i="18"/>
  <c r="G96" i="18"/>
  <c r="F96" i="18"/>
  <c r="I83" i="18"/>
  <c r="H83" i="18"/>
  <c r="G83" i="18"/>
  <c r="F83" i="18"/>
  <c r="J71" i="18"/>
  <c r="J60" i="18"/>
  <c r="F67" i="18"/>
  <c r="F69" i="18"/>
  <c r="I67" i="18" s="1"/>
  <c r="I58" i="18"/>
  <c r="H58" i="18"/>
  <c r="G58" i="18"/>
  <c r="F58" i="18"/>
  <c r="I51" i="18"/>
  <c r="H51" i="18"/>
  <c r="G51" i="18"/>
  <c r="F51" i="18"/>
  <c r="J51" i="18" s="1"/>
  <c r="E33" i="18"/>
  <c r="E34" i="18" s="1"/>
  <c r="I27" i="18"/>
  <c r="H27" i="18"/>
  <c r="G27" i="18"/>
  <c r="F27" i="18"/>
  <c r="J18" i="18" s="1"/>
  <c r="J27" i="18"/>
  <c r="G116" i="14"/>
  <c r="F116" i="14"/>
  <c r="E116" i="14"/>
  <c r="H116" i="14" s="1"/>
  <c r="D116" i="14"/>
  <c r="G100" i="14"/>
  <c r="F100" i="14"/>
  <c r="E100" i="14"/>
  <c r="H100" i="14" s="1"/>
  <c r="J90" i="14" s="1"/>
  <c r="D100" i="14"/>
  <c r="G88" i="14"/>
  <c r="F88" i="14"/>
  <c r="E88" i="14"/>
  <c r="D88" i="14"/>
  <c r="H88" i="14"/>
  <c r="G82" i="14"/>
  <c r="F82" i="14"/>
  <c r="E82" i="14"/>
  <c r="H82" i="14" s="1"/>
  <c r="J79" i="14" s="1"/>
  <c r="D82" i="14"/>
  <c r="G77" i="14"/>
  <c r="F77" i="14"/>
  <c r="E77" i="14"/>
  <c r="D77" i="14"/>
  <c r="H77" i="14"/>
  <c r="H66" i="14"/>
  <c r="J50" i="14" s="1"/>
  <c r="I62" i="14"/>
  <c r="G48" i="14"/>
  <c r="F48" i="14"/>
  <c r="E48" i="14"/>
  <c r="D48" i="14"/>
  <c r="G39" i="14"/>
  <c r="F39" i="14"/>
  <c r="D39" i="14"/>
  <c r="E39" i="14"/>
  <c r="I38" i="14"/>
  <c r="I36" i="14"/>
  <c r="I35" i="14"/>
  <c r="I34" i="14"/>
  <c r="I33" i="14"/>
  <c r="I32" i="14"/>
  <c r="I31" i="14"/>
  <c r="I30" i="14"/>
  <c r="I29" i="14"/>
  <c r="I28" i="14"/>
  <c r="I27" i="14"/>
  <c r="G21" i="14"/>
  <c r="F21" i="14"/>
  <c r="E21" i="14"/>
  <c r="H21" i="14" s="1"/>
  <c r="J17" i="14" s="1"/>
  <c r="D21" i="14"/>
  <c r="G163" i="12"/>
  <c r="F163" i="12"/>
  <c r="E163" i="12"/>
  <c r="H163" i="12" s="1"/>
  <c r="J157" i="12" s="1"/>
  <c r="D163" i="12"/>
  <c r="G154" i="12"/>
  <c r="F154" i="12"/>
  <c r="E154" i="12"/>
  <c r="H154" i="12" s="1"/>
  <c r="J145" i="12" s="1"/>
  <c r="D154" i="12"/>
  <c r="G142" i="12"/>
  <c r="F142" i="12"/>
  <c r="E142" i="12"/>
  <c r="D142" i="12"/>
  <c r="G133" i="12"/>
  <c r="F133" i="12"/>
  <c r="E133" i="12"/>
  <c r="D133" i="12"/>
  <c r="H133" i="12"/>
  <c r="G122" i="12"/>
  <c r="F122" i="12"/>
  <c r="E122" i="12"/>
  <c r="H122" i="12" s="1"/>
  <c r="J113" i="12" s="1"/>
  <c r="D122" i="12"/>
  <c r="H110" i="12"/>
  <c r="J94" i="12" s="1"/>
  <c r="H106" i="12"/>
  <c r="H108" i="12" s="1"/>
  <c r="I106" i="12"/>
  <c r="G91" i="12"/>
  <c r="F91" i="12"/>
  <c r="E91" i="12"/>
  <c r="D91" i="12"/>
  <c r="G79" i="12"/>
  <c r="F79" i="12"/>
  <c r="E79" i="12"/>
  <c r="H79" i="12" s="1"/>
  <c r="D79" i="12"/>
  <c r="I78" i="12"/>
  <c r="I77" i="12"/>
  <c r="I76" i="12"/>
  <c r="I75" i="12"/>
  <c r="I74" i="12"/>
  <c r="I73" i="12"/>
  <c r="I72" i="12"/>
  <c r="I71" i="12"/>
  <c r="I70" i="12"/>
  <c r="I69" i="12"/>
  <c r="I68" i="12"/>
  <c r="I67" i="12"/>
  <c r="G59" i="12"/>
  <c r="F59" i="12"/>
  <c r="E59" i="12"/>
  <c r="H59" i="12" s="1"/>
  <c r="D59" i="12"/>
  <c r="J41" i="12"/>
  <c r="I58" i="12"/>
  <c r="I57" i="12"/>
  <c r="I56" i="12"/>
  <c r="I55" i="12"/>
  <c r="I54" i="12"/>
  <c r="I53" i="12"/>
  <c r="I52" i="12"/>
  <c r="I51" i="12"/>
  <c r="I50" i="12"/>
  <c r="I49" i="12"/>
  <c r="I48" i="12"/>
  <c r="I47" i="12"/>
  <c r="G38" i="12"/>
  <c r="F38" i="12"/>
  <c r="E38" i="12"/>
  <c r="D38" i="12"/>
  <c r="H38" i="12" s="1"/>
  <c r="G28" i="12"/>
  <c r="F28" i="12"/>
  <c r="E28" i="12"/>
  <c r="H28" i="12" s="1"/>
  <c r="D28" i="12"/>
  <c r="I100" i="12"/>
  <c r="I168" i="7"/>
  <c r="H168" i="7"/>
  <c r="G168" i="7"/>
  <c r="F168" i="7"/>
  <c r="I157" i="7"/>
  <c r="H157" i="7"/>
  <c r="G157" i="7"/>
  <c r="F157" i="7"/>
  <c r="I144" i="7"/>
  <c r="H144" i="7"/>
  <c r="G144" i="7"/>
  <c r="F144" i="7"/>
  <c r="J144" i="7" s="1"/>
  <c r="L133" i="7"/>
  <c r="I131" i="7"/>
  <c r="H131" i="7"/>
  <c r="G131" i="7"/>
  <c r="F131" i="7"/>
  <c r="I126" i="7"/>
  <c r="H126" i="7"/>
  <c r="L122" i="7" s="1"/>
  <c r="G126" i="7"/>
  <c r="F126" i="7"/>
  <c r="J126" i="7" s="1"/>
  <c r="I120" i="7"/>
  <c r="H120" i="7"/>
  <c r="G120" i="7"/>
  <c r="F120" i="7"/>
  <c r="J109" i="7"/>
  <c r="L99" i="7"/>
  <c r="F106" i="7"/>
  <c r="F108" i="7"/>
  <c r="I97" i="7"/>
  <c r="H97" i="7"/>
  <c r="G97" i="7"/>
  <c r="F97" i="7"/>
  <c r="I91" i="7"/>
  <c r="H91" i="7"/>
  <c r="G91" i="7"/>
  <c r="F91" i="7"/>
  <c r="I81" i="7"/>
  <c r="J81" i="7" s="1"/>
  <c r="L21" i="7" s="1"/>
  <c r="H81" i="7"/>
  <c r="G81" i="7"/>
  <c r="F81" i="7"/>
  <c r="I176" i="4"/>
  <c r="H176" i="4"/>
  <c r="G176" i="4"/>
  <c r="F176" i="4"/>
  <c r="J176" i="4"/>
  <c r="I170" i="4"/>
  <c r="H170" i="4"/>
  <c r="G170" i="4"/>
  <c r="F170" i="4"/>
  <c r="J170" i="4" s="1"/>
  <c r="I161" i="4"/>
  <c r="H161" i="4"/>
  <c r="L106" i="4" s="1"/>
  <c r="G161" i="4"/>
  <c r="J161" i="4" s="1"/>
  <c r="F161" i="4"/>
  <c r="I104" i="4"/>
  <c r="F104" i="4"/>
  <c r="J104" i="4" s="1"/>
  <c r="G104" i="4"/>
  <c r="H104" i="4"/>
  <c r="I98" i="4"/>
  <c r="H98" i="4"/>
  <c r="G98" i="4"/>
  <c r="F98" i="4"/>
  <c r="H92" i="4"/>
  <c r="E92" i="4"/>
  <c r="I92" i="4" s="1"/>
  <c r="F92" i="4"/>
  <c r="G92" i="4"/>
  <c r="L85" i="4"/>
  <c r="I83" i="4"/>
  <c r="F83" i="4"/>
  <c r="G83" i="4"/>
  <c r="H83" i="4"/>
  <c r="I75" i="4"/>
  <c r="H75" i="4"/>
  <c r="G75" i="4"/>
  <c r="F75" i="4"/>
  <c r="J75" i="4" s="1"/>
  <c r="I59" i="4"/>
  <c r="H59" i="4"/>
  <c r="G59" i="4"/>
  <c r="F59" i="4"/>
  <c r="L20" i="4" s="1"/>
  <c r="J59" i="4"/>
  <c r="J97" i="7"/>
  <c r="C108" i="7"/>
  <c r="I64" i="18"/>
  <c r="I62" i="18"/>
  <c r="I68" i="18"/>
  <c r="I69" i="18"/>
  <c r="I65" i="18"/>
  <c r="I66" i="18"/>
  <c r="J29" i="18"/>
  <c r="L163" i="4"/>
  <c r="I102" i="12"/>
  <c r="I103" i="12"/>
  <c r="AE64" i="29" l="1"/>
  <c r="AF64" i="29"/>
  <c r="AC64" i="29"/>
  <c r="AB64" i="29"/>
  <c r="AD64" i="29"/>
  <c r="Y64" i="29"/>
  <c r="Y65" i="29" s="1"/>
  <c r="W64" i="29"/>
  <c r="V64" i="29"/>
  <c r="U64" i="29"/>
  <c r="T64" i="29"/>
  <c r="S64" i="29"/>
  <c r="Q64" i="29"/>
  <c r="R64" i="29"/>
  <c r="P64" i="29"/>
  <c r="M64" i="29"/>
  <c r="N64" i="29"/>
  <c r="J64" i="29"/>
  <c r="K64" i="29"/>
  <c r="L64" i="29"/>
  <c r="H64" i="29"/>
  <c r="I64" i="29"/>
  <c r="F64" i="29"/>
  <c r="E64" i="29"/>
  <c r="J85" i="18"/>
  <c r="L159" i="7"/>
  <c r="J122" i="18"/>
  <c r="J117" i="18"/>
  <c r="J98" i="4"/>
  <c r="L94" i="4" s="1"/>
  <c r="L100" i="4"/>
  <c r="J157" i="7"/>
  <c r="L146" i="7"/>
  <c r="H91" i="12"/>
  <c r="J82" i="12"/>
  <c r="J125" i="12"/>
  <c r="J102" i="14"/>
  <c r="L61" i="4"/>
  <c r="J83" i="4"/>
  <c r="L77" i="4" s="1"/>
  <c r="J168" i="7"/>
  <c r="J17" i="12"/>
  <c r="I96" i="12"/>
  <c r="I101" i="12"/>
  <c r="I108" i="12"/>
  <c r="I104" i="12"/>
  <c r="I98" i="12"/>
  <c r="I107" i="12"/>
  <c r="I97" i="12"/>
  <c r="I105" i="12"/>
  <c r="I99" i="12"/>
  <c r="H142" i="12"/>
  <c r="J137" i="12" s="1"/>
  <c r="J68" i="14"/>
  <c r="J58" i="18"/>
  <c r="J53" i="18" s="1"/>
  <c r="J83" i="18"/>
  <c r="J73" i="18" s="1"/>
  <c r="J131" i="7"/>
  <c r="L128" i="7"/>
  <c r="J91" i="7"/>
  <c r="L93" i="7"/>
  <c r="J120" i="7"/>
  <c r="L112" i="7"/>
  <c r="H39" i="14"/>
  <c r="J23" i="14" s="1"/>
  <c r="H48" i="14"/>
  <c r="J41" i="14" s="1"/>
  <c r="I64" i="14"/>
  <c r="J62" i="14"/>
  <c r="J84" i="14"/>
  <c r="J96" i="18"/>
  <c r="J104" i="18"/>
  <c r="J98" i="18"/>
  <c r="G64" i="29"/>
  <c r="AH37" i="29"/>
  <c r="L83" i="7"/>
  <c r="AH57" i="29"/>
  <c r="AH29" i="29"/>
  <c r="AH50" i="29"/>
  <c r="AH21" i="29"/>
  <c r="D64" i="29"/>
  <c r="I63" i="18"/>
  <c r="AH62" i="29"/>
  <c r="AH43" i="29"/>
  <c r="AH15" i="29"/>
  <c r="AE65" i="29" l="1"/>
  <c r="AB65" i="29"/>
  <c r="V65" i="29"/>
  <c r="S65" i="29"/>
  <c r="P65" i="29"/>
  <c r="M65" i="29"/>
  <c r="J65" i="29"/>
  <c r="D67" i="29"/>
  <c r="G65" i="29"/>
  <c r="D68" i="29"/>
  <c r="J53" i="14"/>
  <c r="J60" i="14"/>
  <c r="J58" i="14"/>
  <c r="J55" i="14"/>
  <c r="J64" i="14"/>
  <c r="J54" i="14"/>
  <c r="J59" i="14"/>
  <c r="J61" i="14"/>
  <c r="J52" i="14"/>
  <c r="J57" i="14"/>
  <c r="J63" i="14"/>
  <c r="J56" i="14"/>
  <c r="D65" i="29"/>
  <c r="D66" i="29"/>
  <c r="D69" i="29" l="1"/>
  <c r="E69" i="29" l="1"/>
  <c r="E67" i="29"/>
  <c r="E68" i="29"/>
  <c r="E66" i="29"/>
  <c r="E72" i="29" l="1"/>
  <c r="I66" i="12"/>
  <c r="I45" i="12"/>
  <c r="I46"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12" authorId="0" shapeId="0" xr:uid="{00000000-0006-0000-0200-000001000000}">
      <text>
        <r>
          <rPr>
            <b/>
            <sz val="9"/>
            <color indexed="81"/>
            <rFont val="Tahoma"/>
            <family val="2"/>
          </rPr>
          <t xml:space="preserve">RES. 1995 DE 1999
RES. 3100 DE 2019
RES. 3280 DE 2018 
RIAS: CURSO DE VIDA </t>
        </r>
        <r>
          <rPr>
            <sz val="9"/>
            <color indexed="81"/>
            <rFont val="Tahoma"/>
            <family val="2"/>
          </rPr>
          <t xml:space="preserve">
</t>
        </r>
      </text>
    </comment>
    <comment ref="C17" authorId="0" shapeId="0" xr:uid="{00000000-0006-0000-0200-000002000000}">
      <text>
        <r>
          <rPr>
            <b/>
            <sz val="9"/>
            <color indexed="81"/>
            <rFont val="Tahoma"/>
            <family val="2"/>
          </rPr>
          <t>RES. 1995 DE 1999 
RES. 839 DE 2017
RES. 3280 DE 2018
RIAS
RES. 15</t>
        </r>
      </text>
    </comment>
    <comment ref="C22" authorId="0" shapeId="0" xr:uid="{00000000-0006-0000-0200-000003000000}">
      <text>
        <r>
          <rPr>
            <b/>
            <sz val="9"/>
            <color indexed="81"/>
            <rFont val="Tahoma"/>
            <family val="2"/>
          </rPr>
          <t xml:space="preserve">EVIDENCIAS: 
</t>
        </r>
        <r>
          <rPr>
            <sz val="9"/>
            <color indexed="81"/>
            <rFont val="Tahoma"/>
            <family val="2"/>
          </rPr>
          <t xml:space="preserve">EL FORMATO CUENTA CON ENCABEZADO DONDE SE DETALLAN LOS DATOS BASICOS DEL USUARIO, EN RELACION AL CURSO DE VIDA DEL AFILIADO Y DE ACUERDO A LAS CARACTERISTICAS Y DETERMINANTES SOCIALES DEL MISMO, QUE INCIDAN EN LA SALUD Y ADECUADA EVOLUCIÓN DE LAS PATOLOGIAS O FACTORES DE RIESGO PRESENTES E INDIVIDUALES ASOCIADOS CON EL ENTORNO BIOPSICOSOCIAL.
</t>
        </r>
      </text>
    </comment>
    <comment ref="C23" authorId="0" shapeId="0" xr:uid="{00000000-0006-0000-0200-000004000000}">
      <text>
        <r>
          <rPr>
            <b/>
            <sz val="9"/>
            <color indexed="81"/>
            <rFont val="Tahoma"/>
            <family val="2"/>
          </rPr>
          <t xml:space="preserve">RES. 3280 DE 2019
</t>
        </r>
        <r>
          <rPr>
            <sz val="9"/>
            <color indexed="81"/>
            <rFont val="Tahoma"/>
            <family val="2"/>
          </rPr>
          <t xml:space="preserve">Permite la identificación de factores de riesgo asociado con la presencia de signos clínicos comorbilidades crónicas y otras afecciones manifiestas en boca, incluso signos de abuso en individuos primera infancia, infancia, adolescencia, poblacion vulnerable y persona mayor de 60 años.
</t>
        </r>
        <r>
          <rPr>
            <b/>
            <sz val="9"/>
            <color indexed="81"/>
            <rFont val="Tahoma"/>
            <family val="2"/>
          </rPr>
          <t>RES. 1995 de 1999</t>
        </r>
        <r>
          <rPr>
            <sz val="9"/>
            <color indexed="81"/>
            <rFont val="Tahoma"/>
            <family val="2"/>
          </rPr>
          <t>: Sin acrónimos, sin espacios en blanco, sin siglas no documentadas en la misma Historia Cíinica.</t>
        </r>
        <r>
          <rPr>
            <sz val="9"/>
            <color indexed="81"/>
            <rFont val="Tahoma"/>
            <family val="2"/>
          </rPr>
          <t xml:space="preserve">
</t>
        </r>
      </text>
    </comment>
    <comment ref="C30" authorId="0" shapeId="0" xr:uid="{00000000-0006-0000-0200-000005000000}">
      <text>
        <r>
          <rPr>
            <b/>
            <sz val="9"/>
            <color indexed="81"/>
            <rFont val="Tahoma"/>
            <family val="2"/>
          </rPr>
          <t>EVIDENCIAS:</t>
        </r>
        <r>
          <rPr>
            <sz val="9"/>
            <color indexed="81"/>
            <rFont val="Tahoma"/>
            <family val="2"/>
          </rPr>
          <t xml:space="preserve">
- RES. 1995 de 1999: EL FORMATO DE HISTORIA CLÍNICA DEBE CONTENER AQUELLOS APARTES  QUE DETERMINEN EL ESTADO DE SALUD DEL PACIENTE, EN ESTE CASO EL ESTADO BUCODENTAL COMPLETO DE MANERA RELEVANTE Y CARACTERIZADA  QUE CONTRIBUYA AL DIAGNOSTICO, PRONOSTICO Y PLAN DE TRATAMIENTO INDICADO PARA AFECCIONES BUCALES, ADEMAS DE OBSERVAR FACTORES DE RIESGO PARA ENFERMEDADES CRONICAS, PRESENCIA DE FOCOS INFECCIOSOS, SIGNOS Y SINTOMAS CLINICOS SEGUN LAS PATOLOGIAS DESCRITAS EN LAS DIFERENTES RIAS Y LOS 16 GRUPOS DE RIESGO EN SALUD DE ACUERDO AL CURSO DE VIDA INDIVIDUAL DEL USUARIO.
</t>
        </r>
      </text>
    </comment>
    <comment ref="C31" authorId="0" shapeId="0" xr:uid="{00000000-0006-0000-0200-000006000000}">
      <text>
        <r>
          <rPr>
            <b/>
            <sz val="9"/>
            <color indexed="81"/>
            <rFont val="Tahoma"/>
            <family val="2"/>
          </rPr>
          <t xml:space="preserve">RES. 3280 de 2018:
Ruta Materno Perinatal: </t>
        </r>
        <r>
          <rPr>
            <sz val="9"/>
            <color indexed="81"/>
            <rFont val="Tahoma"/>
            <family val="2"/>
          </rPr>
          <t xml:space="preserve">7 controles medicina, odontología cada trimestre y según criterio clínico; educación salud bucal; fortalecer lactancia materna, promover NO hábitos nocivos del lactante; consulta Estomatognático al momento nacimiento o en la primera semana del recién nacido.
</t>
        </r>
        <r>
          <rPr>
            <b/>
            <sz val="9"/>
            <color indexed="81"/>
            <rFont val="Tahoma"/>
            <family val="2"/>
          </rPr>
          <t>Primera Infancia:</t>
        </r>
        <r>
          <rPr>
            <sz val="9"/>
            <color indexed="81"/>
            <rFont val="Tahoma"/>
            <family val="2"/>
          </rPr>
          <t xml:space="preserve"> control odontológico cada 6 meses, con aplicación flúor; promoción lactancia materna exclusiva evitar hábitos nocivos; educación en Salud Bucal; profilaxis; sellantes desde 2 años; articulacion C yD.
</t>
        </r>
        <r>
          <rPr>
            <b/>
            <sz val="9"/>
            <color indexed="81"/>
            <rFont val="Tahoma"/>
            <family val="2"/>
          </rPr>
          <t xml:space="preserve">Infancia: </t>
        </r>
        <r>
          <rPr>
            <sz val="9"/>
            <color indexed="81"/>
            <rFont val="Tahoma"/>
            <family val="2"/>
          </rPr>
          <t xml:space="preserve">control cada 6 meses con aplicación flúor; CPB cada 6 meses; educación salud bucal; sellantes; profilaxis desde 1 año;  articulación CyD; articulación medicina familiar años pares; control enfermería años impares.
</t>
        </r>
        <r>
          <rPr>
            <b/>
            <sz val="9"/>
            <color indexed="81"/>
            <rFont val="Tahoma"/>
            <family val="2"/>
          </rPr>
          <t xml:space="preserve">Adolescencia: </t>
        </r>
        <r>
          <rPr>
            <sz val="9"/>
            <color indexed="81"/>
            <rFont val="Tahoma"/>
            <family val="2"/>
          </rPr>
          <t xml:space="preserve">control odontología al año; sellantes hasta los 15 años; profilaxis, CPB y flúor cada 6 meses hasta 17 años, 11 meses y 29 días; detartraje desde los 12 años; canalización otros programas ( salud mental, salud sexual y reproductiva, medicina familiar).
</t>
        </r>
        <r>
          <rPr>
            <b/>
            <sz val="9"/>
            <color indexed="81"/>
            <rFont val="Tahoma"/>
            <family val="2"/>
          </rPr>
          <t xml:space="preserve">Joven: </t>
        </r>
        <r>
          <rPr>
            <sz val="9"/>
            <color indexed="81"/>
            <rFont val="Tahoma"/>
            <family val="2"/>
          </rPr>
          <t xml:space="preserve">control odontología cada 2 años con CPB y profilaxis; detartraje a criterio clínico, educación salud Bucal promoviendo autoexamen bucal; articulación RIAS necesarias.
</t>
        </r>
        <r>
          <rPr>
            <b/>
            <sz val="9"/>
            <color indexed="81"/>
            <rFont val="Tahoma"/>
            <family val="2"/>
          </rPr>
          <t>Adulto</t>
        </r>
        <r>
          <rPr>
            <sz val="9"/>
            <color indexed="81"/>
            <rFont val="Tahoma"/>
            <family val="2"/>
          </rPr>
          <t xml:space="preserve">: control odontología cada 2 años con CPB y profilaxis; detartraje a criterio clínico, educación salud Bucal promoviendo autoexamen bucal; articulación RIAS necesarias.
</t>
        </r>
        <r>
          <rPr>
            <b/>
            <sz val="9"/>
            <color indexed="81"/>
            <rFont val="Tahoma"/>
            <family val="2"/>
          </rPr>
          <t>Vejez:</t>
        </r>
        <r>
          <rPr>
            <sz val="9"/>
            <color indexed="81"/>
            <rFont val="Tahoma"/>
            <family val="2"/>
          </rPr>
          <t xml:space="preserve"> control odontología cada 2 años con CPB y profilaxis; detartraje a criterio clínico, educación salud Bucal promoviendo autoexamen bucal; articulación RIAS necesarias.
</t>
        </r>
      </text>
    </comment>
    <comment ref="C32" authorId="0" shapeId="0" xr:uid="{00000000-0006-0000-0200-000007000000}">
      <text>
        <r>
          <rPr>
            <b/>
            <sz val="9"/>
            <color indexed="81"/>
            <rFont val="Tahoma"/>
            <family val="2"/>
          </rPr>
          <t>EVIDENCIA:</t>
        </r>
        <r>
          <rPr>
            <sz val="9"/>
            <color indexed="81"/>
            <rFont val="Tahoma"/>
            <family val="2"/>
          </rPr>
          <t xml:space="preserve">
- Porcentaje del CPB O´Leary o Silness &amp; Löe documentado en casilla única o inmerso en la evolución de acuerdo al curso de vida del paciente a quien se le realice, recordando las frecuencias indicadas en la RES: 3280 de 2018.</t>
        </r>
      </text>
    </comment>
    <comment ref="C33" authorId="0" shapeId="0" xr:uid="{00000000-0006-0000-0200-000008000000}">
      <text>
        <r>
          <rPr>
            <b/>
            <sz val="9"/>
            <color indexed="81"/>
            <rFont val="Tahoma"/>
            <family val="2"/>
          </rPr>
          <t>EVIDENCIA:</t>
        </r>
        <r>
          <rPr>
            <sz val="9"/>
            <color indexed="81"/>
            <rFont val="Tahoma"/>
            <family val="2"/>
          </rPr>
          <t xml:space="preserve">
- Socialización documentada en la Historia Clínica por parte del Talento Humano en Salud Bucal, de acuerdo al usuario atendido y el curso de vida en que se encuentre.
</t>
        </r>
      </text>
    </comment>
    <comment ref="C34" authorId="0" shapeId="0" xr:uid="{00000000-0006-0000-0200-000009000000}">
      <text>
        <r>
          <rPr>
            <b/>
            <sz val="9"/>
            <color indexed="81"/>
            <rFont val="Tahoma"/>
            <family val="2"/>
          </rPr>
          <t xml:space="preserve">EVIDENCIA: </t>
        </r>
        <r>
          <rPr>
            <sz val="9"/>
            <color indexed="81"/>
            <rFont val="Tahoma"/>
            <family val="2"/>
          </rPr>
          <t xml:space="preserve">
- Observar se incluya factores nutricionales que repercuten en la salud integral y bucal.
- Características del entorno en relación a facilidad de cepillado diario adecuado como agua potable, espejo en el baño, acompañamiento a población vulnerable y cursos de vida menores y adultos mayores.
</t>
        </r>
        <r>
          <rPr>
            <sz val="9"/>
            <color indexed="81"/>
            <rFont val="Tahoma"/>
            <family val="2"/>
          </rPr>
          <t xml:space="preserve">
</t>
        </r>
      </text>
    </comment>
    <comment ref="C35" authorId="0" shapeId="0" xr:uid="{00000000-0006-0000-0200-00000A000000}">
      <text>
        <r>
          <rPr>
            <b/>
            <sz val="9"/>
            <color indexed="81"/>
            <rFont val="Tahoma"/>
            <family val="2"/>
          </rPr>
          <t>EVIDENCIA:</t>
        </r>
        <r>
          <rPr>
            <sz val="9"/>
            <color indexed="81"/>
            <rFont val="Tahoma"/>
            <family val="2"/>
          </rPr>
          <t xml:space="preserve">
- Socialización según curso de vida de técnica adecuada cepillado y uso de seda dental frente a espejo facial.
- Socializar de acuerdo al curso de vida las implicaciones de los factores de riesgo.
- Fomentar el auto examen bucal por curso de vida.
- Promover transversalidad desde Salud Bucal articulación con RIAS según 16 grupos de Riesgo.</t>
        </r>
      </text>
    </comment>
    <comment ref="C36" authorId="0" shapeId="0" xr:uid="{00000000-0006-0000-0200-00000B000000}">
      <text>
        <r>
          <rPr>
            <b/>
            <sz val="9"/>
            <color indexed="81"/>
            <rFont val="Tahoma"/>
            <family val="2"/>
          </rPr>
          <t>EVIDENCIA:
-</t>
        </r>
        <r>
          <rPr>
            <sz val="9"/>
            <color indexed="81"/>
            <rFont val="Tahoma"/>
            <family val="2"/>
          </rPr>
          <t xml:space="preserve"> Socialización documentada beneficios desde salud bucal de la lactancia materna excesiva y las etapas según cambio alimentación.
- Fomentar prevención hábitos desde las complicaciones craneomaxilares y las secuelas bucales de los mismos, según curso de vida del paciente.
- Estimular consulta odontológica en curso de vida vejez y del paciente edentulo, con enfoque autoexamen bucal, seguimiento de alteraciones y búsqueda activa cáncer bucal
- Apoyar poblaciones con discapacidad mediante programación de consulta odontológica preventiva (detartraje y educación varias veces al año)
</t>
        </r>
      </text>
    </comment>
    <comment ref="C38" authorId="0" shapeId="0" xr:uid="{00000000-0006-0000-0200-00000C000000}">
      <text>
        <r>
          <rPr>
            <b/>
            <sz val="9"/>
            <color indexed="81"/>
            <rFont val="Tahoma"/>
            <family val="2"/>
          </rPr>
          <t xml:space="preserve">EVIDENCIA: 
- </t>
        </r>
        <r>
          <rPr>
            <sz val="9"/>
            <color indexed="81"/>
            <rFont val="Tahoma"/>
            <family val="2"/>
          </rPr>
          <t xml:space="preserve">IMPLEMENTACION DESDE LA INSTITUCION DE RUTA SALUD BUCAL, SEGUN DETERMINANTES SOCIALES DE LA POBLACION AFILIADA.
- FORMATO DE HISTORIA CLÍNICA DEBE CONTENER CASILLA PARA REGISTRO DEL CONTROL PLACA BACTERIANA O EN SU DEFECTO DEBE SER REGISTRADO EL PORCENTAJE ENCONTRADO EN EL PACIENTE DURANTE  CONSULTA DE INICIO DE TRATAMIENTO DE ACUERDO A LO DISPUESTO POR CURSO DE VIDA EN LA RES. 3280 de 2018, ADEMAS DEBE CONTENER EL REGISTRO DETALLADO DE LAS ACCIONES DE EDUCACION EN SALUD BUCAL REALIZADAS AL PACIENTE Y SU FAMILIA EN CASO DE MENORES DE EDAD EN CASILLA INDIVIDUAL O EN LA EVOLUCION DEL TRATAMIENTO. 
- TENER EN CUENTA QUE CONTROL DE PLACA ES INHERENTE AL DETARTRAJE A CRITERIO CLINICO PARA POBLACION MAYOR 12 AÑOS Y AUNQUE LA FRECUENCIA QUE INDICA LA RES. 3280 de 2018 ES DIFERENTES SEGUN CURSO DE VIDA ESTA DEBE RELACIONARSE EN LA EVOLUCION DEL TRATAMIENTO CON DETARTRAJE SUPRAGINGIVAL PARA DETERMINAR RIESGO INDIVIDUAL Y ACCESO DE LAS POBLACIONES CON ENFERMEDADES CRONICAS QUE PRESENTAN ALTO RIESGO DE COMPROMISO CARDIACO POR PRESENCIA DE INFECCIONES BUCALES.
-DEBE INTEGRARSE CON OTRAS RUTAS DENTRO DE LAS PROPIAS CARACTERISTICAS DEL INDIVIDUO
</t>
        </r>
      </text>
    </comment>
    <comment ref="C39" authorId="0" shapeId="0" xr:uid="{00000000-0006-0000-0200-00000D000000}">
      <text>
        <r>
          <rPr>
            <b/>
            <sz val="9"/>
            <color indexed="81"/>
            <rFont val="Tahoma"/>
            <family val="2"/>
          </rPr>
          <t>RES. 1995 de 1999
RES. 839 de 2017
RES. 3280 de 2018</t>
        </r>
        <r>
          <rPr>
            <sz val="9"/>
            <color indexed="81"/>
            <rFont val="Tahoma"/>
            <family val="2"/>
          </rPr>
          <t xml:space="preserve">
</t>
        </r>
      </text>
    </comment>
    <comment ref="C41" authorId="0" shapeId="0" xr:uid="{00000000-0006-0000-0200-00000E000000}">
      <text>
        <r>
          <rPr>
            <b/>
            <sz val="9"/>
            <color indexed="81"/>
            <rFont val="Tahoma"/>
            <family val="2"/>
          </rPr>
          <t xml:space="preserve">EVIDENCIAS:
</t>
        </r>
        <r>
          <rPr>
            <sz val="9"/>
            <color indexed="81"/>
            <rFont val="Tahoma"/>
            <family val="2"/>
          </rPr>
          <t xml:space="preserve">EVIDENCIA:
- Documentado en casilla única tomado del odontograma realizado en la consulta de acuerdo al curso de vida del paciente a quien se le realice, recordando las frecuencias indicadas en la RES: 3280 de 2018.
</t>
        </r>
      </text>
    </comment>
    <comment ref="C44" authorId="0" shapeId="0" xr:uid="{00000000-0006-0000-0200-00000F000000}">
      <text>
        <r>
          <rPr>
            <b/>
            <sz val="9"/>
            <color indexed="81"/>
            <rFont val="Tahoma"/>
            <family val="2"/>
          </rPr>
          <t xml:space="preserve">EVIDENCIA:
- </t>
        </r>
        <r>
          <rPr>
            <sz val="9"/>
            <color indexed="81"/>
            <rFont val="Tahoma"/>
            <family val="2"/>
          </rPr>
          <t xml:space="preserve">DESCRIPCION DE TODAS LAS AYUDAS DIAGNOSTICAS SOLICITADAS Y SE DEBE  DETALLADAR Y CONTENER EL ANALISIS CORRESPONDIENTE DENTRO DE LA EVOLUCIÓN O EN CASILLA  INDICADA.
- EL INDICE DE COP SE CONSIDERA DE OBLIGATORIO DILIGENCIAMIENTO SE ENFATIZA LA OBLIGATORIEDAD SEGUN IPS A MENORES CON 12 AÑOS  DE ACUERDO AL PLAN NACIONAL DE SALUD BUCAL Y A LAS POLITICAS PUBLICAS DE SALUD BUCAL DE MINSALUD. ESTE DEBE REALIZARCE Y REGISTRAR SUS VALORES  EN CASILLA INDIVIDUAL , EN LA EVOLUCION DE TRATAMIENTO O EN ODONTOGRAMA.
-DE ACUERDO A LAS CARACTERISTICAS INDIVIDUALES DEL USUARIO OBSERVAR SI ES POSIBLE EL ACCESO DESDE SALUD BUCAL A LOS RESULTADOS DE EXAMENES COMPLEMENTARIOS QUE FACILITEN LA ATENCION DE LOS GRUPOS DE RIESGO Y LA ARTICULACION ENTRE PROGRAMAS.
</t>
        </r>
      </text>
    </comment>
    <comment ref="C45" authorId="0" shapeId="0" xr:uid="{00000000-0006-0000-0200-000010000000}">
      <text>
        <r>
          <rPr>
            <b/>
            <sz val="9"/>
            <color indexed="81"/>
            <rFont val="Tahoma"/>
            <family val="2"/>
          </rPr>
          <t xml:space="preserve">RES. 3280 de 2018:
Ruta Materno Perinatal: </t>
        </r>
        <r>
          <rPr>
            <sz val="9"/>
            <color indexed="81"/>
            <rFont val="Tahoma"/>
            <family val="2"/>
          </rPr>
          <t>7 controles medicina, odontología cada trimestre y según criterio clínico; educación salud bucal; fortalecer lactancia materna, promover NO hábitos nocivos del lactante; consulta Estomatognático al momento nacimiento o en la primera semana del recién nacido.</t>
        </r>
        <r>
          <rPr>
            <b/>
            <sz val="9"/>
            <color indexed="81"/>
            <rFont val="Tahoma"/>
            <family val="2"/>
          </rPr>
          <t xml:space="preserve">
Primera Infancia: </t>
        </r>
        <r>
          <rPr>
            <sz val="9"/>
            <color indexed="81"/>
            <rFont val="Tahoma"/>
            <family val="2"/>
          </rPr>
          <t>control odontológico cada 6 meses, con aplicación flúor; promoción lactancia materna exclusiva evitar hábitos nocivos; educación en Salud Bucal; profilaxis; sellantes desde 2 años; articulacion C yD.</t>
        </r>
        <r>
          <rPr>
            <b/>
            <sz val="9"/>
            <color indexed="81"/>
            <rFont val="Tahoma"/>
            <family val="2"/>
          </rPr>
          <t xml:space="preserve">
Infancia:</t>
        </r>
        <r>
          <rPr>
            <sz val="9"/>
            <color indexed="81"/>
            <rFont val="Tahoma"/>
            <family val="2"/>
          </rPr>
          <t xml:space="preserve"> control cada 6 meses con aplicación flúor; CPB cada 6 meses; educación salud bucal; sellantes; profilaxis desde 1 año;  articulación CyD; articulación medicina familiar años pares; control enfermería años impares.
</t>
        </r>
        <r>
          <rPr>
            <b/>
            <sz val="9"/>
            <color indexed="81"/>
            <rFont val="Tahoma"/>
            <family val="2"/>
          </rPr>
          <t>Adolescencia:</t>
        </r>
        <r>
          <rPr>
            <sz val="9"/>
            <color indexed="81"/>
            <rFont val="Tahoma"/>
            <family val="2"/>
          </rPr>
          <t xml:space="preserve"> control odontología al año; sellantes hasta los 15 años; profilaxis, CPB y flúor cada 6 meses hasta 17 años, 11 meses y 29 días; detartraje desde los 12 años; canalización otros programas ( salud mental, salud sexual y reproductiva, medicina familiar).</t>
        </r>
        <r>
          <rPr>
            <b/>
            <sz val="9"/>
            <color indexed="81"/>
            <rFont val="Tahoma"/>
            <family val="2"/>
          </rPr>
          <t xml:space="preserve">
Joven: </t>
        </r>
        <r>
          <rPr>
            <sz val="9"/>
            <color indexed="81"/>
            <rFont val="Tahoma"/>
            <family val="2"/>
          </rPr>
          <t>control odontología cada 2 años con CPB y profilaxis; detartraje a criterio clínico, educación salud Bucal promoviendo autoexamen bucal; articulación RIAS necesarias.</t>
        </r>
        <r>
          <rPr>
            <b/>
            <sz val="9"/>
            <color indexed="81"/>
            <rFont val="Tahoma"/>
            <family val="2"/>
          </rPr>
          <t xml:space="preserve">
Adulto:</t>
        </r>
        <r>
          <rPr>
            <sz val="9"/>
            <color indexed="81"/>
            <rFont val="Tahoma"/>
            <family val="2"/>
          </rPr>
          <t xml:space="preserve"> control odontología cada 2 años con CPB y profilaxis; detartraje a criterio clínico, educación salud Bucal promoviendo autoexamen bucal; articulación RIAS necesarias.</t>
        </r>
        <r>
          <rPr>
            <b/>
            <sz val="9"/>
            <color indexed="81"/>
            <rFont val="Tahoma"/>
            <family val="2"/>
          </rPr>
          <t xml:space="preserve">
Vejez:</t>
        </r>
        <r>
          <rPr>
            <sz val="9"/>
            <color indexed="81"/>
            <rFont val="Tahoma"/>
            <family val="2"/>
          </rPr>
          <t xml:space="preserve"> control odontología cada 2 años con CPB y profilaxis; detartraje a criterio clínico, educación salud Bucal promoviendo autoexamen bucal; articulación RIAS necesarias.</t>
        </r>
      </text>
    </comment>
    <comment ref="C49" authorId="0" shapeId="0" xr:uid="{00000000-0006-0000-0200-000011000000}">
      <text>
        <r>
          <rPr>
            <b/>
            <sz val="9"/>
            <color indexed="81"/>
            <rFont val="Tahoma"/>
            <family val="2"/>
          </rPr>
          <t>RUTA DE PROMOCION Y MANTENIMIENTO DE LA SALUD INTERACTUANDO CON OTROS PROGRAMAS</t>
        </r>
        <r>
          <rPr>
            <sz val="9"/>
            <color indexed="81"/>
            <rFont val="Tahoma"/>
            <family val="2"/>
          </rPr>
          <t xml:space="preserve">
</t>
        </r>
      </text>
    </comment>
    <comment ref="C51" authorId="0" shapeId="0" xr:uid="{00000000-0006-0000-0200-000012000000}">
      <text>
        <r>
          <rPr>
            <b/>
            <sz val="9"/>
            <color indexed="81"/>
            <rFont val="Tahoma"/>
            <family val="2"/>
          </rPr>
          <t xml:space="preserve">EVIDENCIA: </t>
        </r>
        <r>
          <rPr>
            <sz val="9"/>
            <color indexed="81"/>
            <rFont val="Tahoma"/>
            <family val="2"/>
          </rPr>
          <t xml:space="preserve">AL IGUAL QUE CPB Y COP  SE DEBE DE MANERA EXPLICITA RELACIONAR EN LA EVOLUCIÓN DE LOS PROCEDIMIENTOS, LAS ACCIONES O PROCEDIMIENTOS PREVENTIVOS O PROMOCIONALES REALIZADOS A LOS PACIENTES Y SUS FAMILIAS, TENER EN CUENTA CURSO DE VIDA Y LO INDICADO EN RIAS, SALUD BUCAL LA RUTA ESTA DETERMINADA POR LA INSTITUCION SEGUN DETERMINANTES SOCIALES DE LOS AFILIADOS.
</t>
        </r>
      </text>
    </comment>
    <comment ref="C52" authorId="0" shapeId="0" xr:uid="{00000000-0006-0000-0200-000013000000}">
      <text>
        <r>
          <rPr>
            <b/>
            <sz val="9"/>
            <color indexed="81"/>
            <rFont val="Tahoma"/>
            <family val="2"/>
          </rPr>
          <t>RES. 1995 de 1999
RES. 839 de 2017
RES. 3280 de 2018</t>
        </r>
        <r>
          <rPr>
            <sz val="9"/>
            <color indexed="81"/>
            <rFont val="Tahoma"/>
            <family val="2"/>
          </rPr>
          <t xml:space="preserve">
</t>
        </r>
        <r>
          <rPr>
            <b/>
            <sz val="9"/>
            <color indexed="81"/>
            <rFont val="Tahoma"/>
            <family val="2"/>
          </rPr>
          <t>RES. 3100 de 2019</t>
        </r>
      </text>
    </comment>
    <comment ref="C58" authorId="0" shapeId="0" xr:uid="{00000000-0006-0000-0200-000014000000}">
      <text>
        <r>
          <rPr>
            <b/>
            <sz val="9"/>
            <color indexed="81"/>
            <rFont val="Tahoma"/>
            <family val="2"/>
          </rPr>
          <t xml:space="preserve">EVIDENCIA: </t>
        </r>
        <r>
          <rPr>
            <sz val="9"/>
            <color indexed="81"/>
            <rFont val="Tahoma"/>
            <family val="2"/>
          </rPr>
          <t xml:space="preserve">AL SER LA HISTORIA CLÍNICA UN DOCUMENTO LEGAL DE POSIBLE IDENTIFICACION FORENSE PLENA REGIDA POR LA RES. 1995 DE 1999, TODO PROCEDIMIENTO DEBE SER EVOLUCIONADO DE FORMA EXPLICITA, CONCRETA CLARA, LEGIBLE, SIN TACHONES, ENMENDADURAS, SIN ABREVIATURAS , DADO CASO ESTAS SE DOCUMENTEN DE MANERA GENERAL DENTRO DE LA INSTITUCION Y HALLAN SIDO ADOPTADAS Y SOCIALIZADAS (ADJUNTAR EVIDENCIAS) O CUANDO SEAN DE USO INTERNACIONAL AVALADO POR LA OMS
</t>
        </r>
      </text>
    </comment>
    <comment ref="C59" authorId="0" shapeId="0" xr:uid="{00000000-0006-0000-0200-000015000000}">
      <text>
        <r>
          <rPr>
            <b/>
            <sz val="9"/>
            <color indexed="81"/>
            <rFont val="Tahoma"/>
            <family val="2"/>
          </rPr>
          <t xml:space="preserve">RES. 3100  de 2019: </t>
        </r>
        <r>
          <rPr>
            <sz val="9"/>
            <color indexed="81"/>
            <rFont val="Tahoma"/>
            <family val="2"/>
          </rPr>
          <t xml:space="preserve">Descripción del proceso dentro de documento o protocolo del mismo, conocimiento del talento humano sobre el mismo, anexando exámenes complementarios y las instrucciones o recomendaciones que faciliten al usuario el entendimiento de las causas de dicha remisión.
Descripción detallada en la evolución de la Historia Clínica de los hallazgos pertinentes de referencia y contra referencia para dicho proceso.
Documento y proceso vigente que garantice el acceso sin barreras del usuario a complementar su tratamiento.
</t>
        </r>
        <r>
          <rPr>
            <b/>
            <sz val="9"/>
            <color indexed="81"/>
            <rFont val="Tahoma"/>
            <family val="2"/>
          </rPr>
          <t xml:space="preserve">RES. 5857 de 2018: </t>
        </r>
        <r>
          <rPr>
            <sz val="9"/>
            <color indexed="81"/>
            <rFont val="Tahoma"/>
            <family val="2"/>
          </rPr>
          <t xml:space="preserve">Combinaciones de tecnologías en salud. El Plan de Beneficios en Salud con cargo a la UPC financia las tecnologías en salud contenidas en el presente acto administrativo, cuando también se realicen de manera combinada, simultánea o complementaria entre ellas. INCLUYE  prótesis dentales con base cotización 2 SMMLV para contributivo;  para todos los afiliados Subsidiados. Sedación y anestesia para procedimientos odontológicos
</t>
        </r>
      </text>
    </comment>
    <comment ref="C63" authorId="0" shapeId="0" xr:uid="{00000000-0006-0000-0200-000016000000}">
      <text>
        <r>
          <rPr>
            <b/>
            <sz val="9"/>
            <color indexed="81"/>
            <rFont val="Tahoma"/>
            <family val="2"/>
          </rPr>
          <t xml:space="preserve">EVIDENCIA: </t>
        </r>
        <r>
          <rPr>
            <sz val="9"/>
            <color indexed="81"/>
            <rFont val="Tahoma"/>
            <family val="2"/>
          </rPr>
          <t xml:space="preserve">DOCUMENTACION DE MANERA EXPLICITA DETALLADA, DE MANERA CLARA Y CONCRETA Y SE DEBE EVIDENCIAR Socialización AL USUARIO
- EVIDENCIAR INTEROPERATIVIDAD DE LA EVOLUCIÓN DE LA HISTORIA CLÍNICA GARANTIZANDO EL FLUJO DE LA INFORMACIÓN RESPECTO A LA ATENCION REMITIDA DENTRO DE LA RED ASISTENCIAL </t>
        </r>
      </text>
    </comment>
  </commentList>
</comments>
</file>

<file path=xl/sharedStrings.xml><?xml version="1.0" encoding="utf-8"?>
<sst xmlns="http://schemas.openxmlformats.org/spreadsheetml/2006/main" count="1861" uniqueCount="988">
  <si>
    <t xml:space="preserve">VISITA DE ASISTENCIA TECNICA INTEGRADA
LISTAS DE CHEQUEO </t>
  </si>
  <si>
    <t>PROGRAMA DE DETECCION TEMPRANA DE LAS ALTERACIONES EN EL CRECIMIENTO Y DESARROLLO EN MENORES DE 5 AÑOS</t>
  </si>
  <si>
    <t xml:space="preserve">Días y Horario de atención </t>
  </si>
  <si>
    <t>L</t>
  </si>
  <si>
    <t>M</t>
  </si>
  <si>
    <t>J</t>
  </si>
  <si>
    <t>V</t>
  </si>
  <si>
    <t>S</t>
  </si>
  <si>
    <t>D</t>
  </si>
  <si>
    <t xml:space="preserve">AM </t>
  </si>
  <si>
    <t xml:space="preserve">PM </t>
  </si>
  <si>
    <t xml:space="preserve">Nombre coordinador </t>
  </si>
  <si>
    <t xml:space="preserve">Perfil o profesión de base del coordinador </t>
  </si>
  <si>
    <t>Correo coordinador</t>
  </si>
  <si>
    <t xml:space="preserve">Teléfono coordinador </t>
  </si>
  <si>
    <t xml:space="preserve">tiempo en el programa del coordinador </t>
  </si>
  <si>
    <t xml:space="preserve">Fecha de la visita </t>
  </si>
  <si>
    <t xml:space="preserve">POBLACION DISTRIBUIDA SEGÙN LOS GRUPOS POBLACIONALES DE INTERES DEL PROGRAMA </t>
  </si>
  <si>
    <t xml:space="preserve">De 0 a 12 meses </t>
  </si>
  <si>
    <t xml:space="preserve">13 a 24 meses </t>
  </si>
  <si>
    <t xml:space="preserve">25 a 36 meses </t>
  </si>
  <si>
    <t xml:space="preserve">37 a 48 meses </t>
  </si>
  <si>
    <t xml:space="preserve">mayores de 49 meses </t>
  </si>
  <si>
    <t xml:space="preserve"> 1. CAPACIDAD INSTALADA Y RED (INVENTARIO RECURSO FISICO Y HUMANO )</t>
  </si>
  <si>
    <t xml:space="preserve">ESTANDAR </t>
  </si>
  <si>
    <t>C</t>
  </si>
  <si>
    <t>NC</t>
  </si>
  <si>
    <t>NA</t>
  </si>
  <si>
    <t>NV</t>
  </si>
  <si>
    <t xml:space="preserve">HALLAZGOS </t>
  </si>
  <si>
    <t xml:space="preserve">Se cuenta con equipo interdisciplinario para la atención del programa (Medico, enfermera, auxiliar de enfermería, psicólogo, nutricionista, fonoaudiólogo, otro profesional) </t>
  </si>
  <si>
    <t>preguntar si cuenta con el recurso humano establecido por la norma, como lo es médico y enfermera, y si cuenta con otro a parte de los planteados registrar en el espacios de observaciones, lo que se pretende es que los niños y niñas cuenten con atención integral.</t>
  </si>
  <si>
    <t>Se cuenta con plan de capacitación y actualizaciones dirigidas al personal encargado del programa  de C y D</t>
  </si>
  <si>
    <t>verificar en medio físico o magnético los cronogramas de capacitación para el recurso humano, además de los registros de asistencia a dicha actividad por parte del personal. Además de interrogar sobre los conocimientos frente a la norma técnica. Eje: esquema de atención, en qué edad de los controles.  Para conocer la normativa que rige el programa.</t>
  </si>
  <si>
    <t xml:space="preserve"> El personal que atiende a la población menor de 10 años conoce y aplica la normatividad vigente para la consulta de C y D de Detección Temprana y Protección específica.</t>
  </si>
  <si>
    <t>Se garantiza la permanencia del personal en los programas de tal forma que se permita la construcción, ejecución y seguimiento de estrategias de mejoramiento</t>
  </si>
  <si>
    <t>Se verifica por medio de interrogatorio al personal de salud acerca de la estabilidad y continuidad de los funcionarios en el programa de crecimiento y desarrollo, cuánto tiempo llevan en el cargo que tipo de contrato tienen, esto con el fin de que permita la construcción, ejecución y seguimiento de estrategias de mejoramiento.</t>
  </si>
  <si>
    <t>El sitio donde se realizan las acciones propias del programa es tranquilo y adecuado en iluminación y ventilación</t>
  </si>
  <si>
    <t>Verificar por medio de la observación el consultorio donde se realiza la consulta médica de primera vez o de control, este debe de ser tranquilo con buena ventilación e iluminación, y aspecto agradable para los niños puede tener imágenes, paisajes y dibujos alusivos al tema de crecimiento y desarrollo.</t>
  </si>
  <si>
    <t>El sitio está acondicionado para actividades de educación grupales y/o individual</t>
  </si>
  <si>
    <t>Se pregunta al personal de salud cual es la metodología utilizada para la atención en el programa, bien sea consulta individual o grupal o pueden aplicarse las dos.</t>
  </si>
  <si>
    <t>En el sitio hay un escritorio, silla, mesa y sillas pequeñas para las actividades de educación</t>
  </si>
  <si>
    <t>El consultorio donde se realice la consulta de crecimiento y desarrollo debe de estar acondicionado independientemente de la metodología utilizada para la prestación del servicio, ya sea por atención grupal o individual, esta debe de contar con mesa y sillas pequeñas para que los niños y niñas atendidos se facilite las ejecución de actividades</t>
  </si>
  <si>
    <t>Existe la privacidad y el espacio suficiente para ver al paciente</t>
  </si>
  <si>
    <t>El consultorio donde se realice la consulta de crecimiento y desarrollo debe de garantizar privacidad al paciente, este debe de ser asignado solo para la atención del programa y debe de contar con biombo o cortina que garantice el derecho a la intimidad.</t>
  </si>
  <si>
    <t>El sitio esta dotado de lavamanos en buenas condiciones</t>
  </si>
  <si>
    <t>En el consultorio donde se realice la consulta de crecimiento y desarrollo debe de contar con lavamanos en buenas condiciones de acuerdo a las normas de habilitación.</t>
  </si>
  <si>
    <t>Se dispone de fonendoscopio</t>
  </si>
  <si>
    <t>Se verifica por medio de la observación si se cuenta con los elementos necesarios para la valoración del paciente como lo es: fonendoscopio, equipo de órganos, linterna, tensiómetro pediátrico, y termómetro, deben de estar buen estado y se deben de verificar las hojas de vida de mantenimiento preventivo y calibración de los equipos las cuales deben de estar en físico, garantizando así que estos estén de manera óptima para los controles</t>
  </si>
  <si>
    <t>Se dispone de equipo de órganos</t>
  </si>
  <si>
    <t>Se dispone de tensiómetro pediátrico</t>
  </si>
  <si>
    <t>Se cuenta con termómetro para control de temperatura axilar</t>
  </si>
  <si>
    <t>Se cuenta con tabla de Snellen</t>
  </si>
  <si>
    <t>Se debe verificar en el consultorio donde se atiende la consulta por medio de la observación que este cuente con la tabla de Snellen la cual se utiliza para la valoración de la agudeza visual</t>
  </si>
  <si>
    <t>Se cuenta con las rejillas actualizadas de la OMS para la valoración de crecimiento establecidas según la Res.2465/2016</t>
  </si>
  <si>
    <t>Se debe de preguntar al personal que atiende la visita si cuenta con las tablas actualizadas de valoración del crecimiento establecidas por la OMS de acuerdo a la resolución 2465 del 2016, estas deben de estar en físico y además debe de estar anexa a la historia clínica o al carne infantil que maneja el paciente, el personal debe de estar actualizado o capacitado en el manejo de las tablas de valoración asegurando un seguimiento al proceso de cada paciente.</t>
  </si>
  <si>
    <t>O</t>
  </si>
  <si>
    <t xml:space="preserve">Se cuenta con metro </t>
  </si>
  <si>
    <t>Se debe verificar en el consultorio donde se realiza la atención por medio de la observación si se cuenta con los elementos de valoración antropométrica como lo son: metro, tallímetro vertical, tallímetro horizontal o infantometro, balanza de pie y balanza pesa bebe, deben de estar buen estado y se deben de verificar las hojas de vida de mantenimiento preventivo de los equipos las cuales deben de estar en físico.</t>
  </si>
  <si>
    <t>Se cuenta con tallímetro Vertical</t>
  </si>
  <si>
    <t>Se cuenta con tallímetro horizontal</t>
  </si>
  <si>
    <t xml:space="preserve">Se cuenta con balanza pesa bebé </t>
  </si>
  <si>
    <t>Se cuenta con balanza de pie</t>
  </si>
  <si>
    <t>Se cuenta con tablas de escala abreviada de desarrollo</t>
  </si>
  <si>
    <t xml:space="preserve">Se debe verificar mediante la observación que se cuente con la tabla de calificación de la escala abreviada de desarrollo y evidenciar en la historia clínica la calificación de acuerdo a la valoración realizada en cada una de las aéreas de desarrollo. </t>
  </si>
  <si>
    <t>Se cuenta con colchoneta</t>
  </si>
  <si>
    <t>Se debe verificar por medio de la observación que se cuente con los elementos básicos utilizados para la valoración de la escala abreviada de desarrollo, de acuerdo a lo establecido  en la norma SIPI de Salud Integral para la Infancia y el protocolo de aplicación de la escala abreviada de desarrollo</t>
  </si>
  <si>
    <t>Se cuenta con una caja pequeña que contiene diez cubos de madera (3 rojos, 3 azules y 4 amarillos)</t>
  </si>
  <si>
    <t>Se cuenta con diez objetos para reconocimiento</t>
  </si>
  <si>
    <t>Se cuenta con lápices rojos y negros</t>
  </si>
  <si>
    <t>Se cuenta con pelota tamaño mediano</t>
  </si>
  <si>
    <t>Se cuenta con espejo mediano</t>
  </si>
  <si>
    <t>Se cuenta con tijera mediana punta romana</t>
  </si>
  <si>
    <t>Se cuenta con cuentas redondas de madera o plástico con su correspondiente cordón para ensartar</t>
  </si>
  <si>
    <t>Se cuenta con plato y taza plástico</t>
  </si>
  <si>
    <t>Se cuenta con cuentos o revistas</t>
  </si>
  <si>
    <t>Se cuenta con libreta o papel en blanco</t>
  </si>
  <si>
    <t>Se cuenta con tubo de cartón o PVC de 25 cm</t>
  </si>
  <si>
    <t>Se cuenta con lazo o cuerda de dos metros</t>
  </si>
  <si>
    <t>Se cuenta con campana o sonajero</t>
  </si>
  <si>
    <t>Se cuenta con bolsa con figuras geométricas (cuadrados, triángulos y círculos)</t>
  </si>
  <si>
    <t>Se cuenta con tambor, maraca y triangulo</t>
  </si>
  <si>
    <t>TOTAL   CAPACIDAD INSTALADA Y RED (INVENTARIO RECURSO FISICO Y HUMANO )</t>
  </si>
  <si>
    <t xml:space="preserve">Observaciones </t>
  </si>
  <si>
    <t xml:space="preserve">2. COBERTURAS  DT Y PE Y INDICADORES PROPIOS DEL PROGRAMA </t>
  </si>
  <si>
    <t>Cobertura de niños y niñas de 0 a 10 años que asisten a controles de cyd</t>
  </si>
  <si>
    <t>Permite evaluar la gestión de la aseguradora para captar niños para el proceso de seguimiento de su crecimiento y desarrollo</t>
  </si>
  <si>
    <t>Cobertura de niños y niñas de 0 a 1 mes de vida que son inscritos en cyd</t>
  </si>
  <si>
    <t>Cobertura de niños y niñas de 0 a 12 meses con 4 controles de c y d</t>
  </si>
  <si>
    <t>Cobertura de niños y niñas de 1 año de edad con 3 controles de c y d</t>
  </si>
  <si>
    <t xml:space="preserve">Cobertura de niños y niñas de 2 años de edad con  2 controles de c y d </t>
  </si>
  <si>
    <t xml:space="preserve">Cobertura de niños y niñas de 3 a 9 años de edad con 1 control de c y d por año </t>
  </si>
  <si>
    <t xml:space="preserve">Cobertura de niños y niñas de 4 años de edad con tamizaje de agudeza visual </t>
  </si>
  <si>
    <t>Permite monitorear la gestión de la aseguradora para la detección temprana de alteraciones de la agudeza visual</t>
  </si>
  <si>
    <t>Numero de niños y niñas con suministro de Sulfato Ferroso en la ultima consulta  del  menor  de 10 años</t>
  </si>
  <si>
    <t xml:space="preserve"> Relacionado con el registro de las actividades de Protección Específica, Detección Temprana, Se debe verificar el suministro de los micronutrientes sulfato ferroso y vitamina A, en farmacia se realiza la verificación y en las bases de datos de seguimiento debe de incluir esta variable y realizar comparación de la población objeto para estos y los que están actualmente con los micronutrientes.</t>
  </si>
  <si>
    <t>Numero de niños y niñas con suministro de Vitamina A en la ultima consulta del menor de 10 años</t>
  </si>
  <si>
    <t xml:space="preserve">Numero de niños y niñas diagnostico de  desnutrición </t>
  </si>
  <si>
    <t>Identificar la gestión que realiza la institución en cuanto a los niños y niñas con diagnostico de desnutrición y bajo bejo al nacer, además de su reporte.</t>
  </si>
  <si>
    <t>cobertura de niños y niñas diagnostico de desnutrición que cuentan con seguimiento por nutricionista y plan nutricional complementario</t>
  </si>
  <si>
    <t>Número niños y niñas con bajo y muy bajo peso al nacer</t>
  </si>
  <si>
    <t xml:space="preserve">TOTAL COBERTURAS  DT Y PE Y INDICADORES PROPIOS DEL PROGRAMA </t>
  </si>
  <si>
    <t>3. DEMANDA INDUCIDA</t>
  </si>
  <si>
    <t>Se garantiza la inscripción temprana del recién nacido o al primer mes de vida en el programa de C y D</t>
  </si>
  <si>
    <t>Se debe preguntar al personal que atiende la visita como es el proceso de inscripción o de ingreso al programa, verificando que los nacidos vivos en el periodo se encuentren inscritos.  Que información se brinda a la paciente en el postparto y la ruta de atención.  Para identificar y realizar seguimiento oportunamente a alteraciones del CyD en los niños y niñas menores de 10 años, en donde la norma técnica indica que la identificación e inscripción debe ser al nacimiento o al mes de vida.</t>
  </si>
  <si>
    <t>Se disponen de estrategias para la inscripción al programa de C y D por medio de otros programas, otras consultas o llamada telefónica</t>
  </si>
  <si>
    <t>Se deben evidenciar formatos de registro en medio físico o magnético con acciones de demanda inducida a partir de otros programas como vacunación, salud bucal y/o consulta de morbilidad por medicina general. Se deben de evidenciar formatos de registro en medio físico o en magnético de llamadas telefónicas realizadas a pacientes inasistentes al programa o afiliados sin inscripción al mismo. Verificar articulación con otros servicios donde se atienda población menor de 10 años.  Para garantizar la inscripción oportuna al programa</t>
  </si>
  <si>
    <t>Se tienen procedimientos establecidos para la búsqueda activa de usuarios inasistentes al programa (Telefónicamente, visita domiciliaria)</t>
  </si>
  <si>
    <t>Se cuenta con rotafolio o plegables para la educación</t>
  </si>
  <si>
    <t>se debe verificar mediante la observación que se cuente con diverso material educativo para brindar información en diferentes temas señalados en el componente educativo, este puede ser en folletos, rotafolios o plegables.</t>
  </si>
  <si>
    <t xml:space="preserve"> </t>
  </si>
  <si>
    <t>DEMANDA INDUCIDA</t>
  </si>
  <si>
    <t>4. ATENCION A POBLACIONES CON ENFOQUE DIFERENCIAL</t>
  </si>
  <si>
    <t xml:space="preserve">POBLACION </t>
  </si>
  <si>
    <t>FRECUENCIA</t>
  </si>
  <si>
    <t>INDIGENAS</t>
  </si>
  <si>
    <t xml:space="preserve"> Numero de la población clasificada por grupos especiales como indígenas, discapacitados y afrodescendientes etc., ¿Cuántos? se han atendido en el programa de cyd</t>
  </si>
  <si>
    <t xml:space="preserve">MIGRANTES </t>
  </si>
  <si>
    <t xml:space="preserve">EN SITUACIÓN DE DESPLAZAMIENTO </t>
  </si>
  <si>
    <t>AFROCOLOMBIANOS</t>
  </si>
  <si>
    <t>E.S. DISCAPACIDAD</t>
  </si>
  <si>
    <t xml:space="preserve">ATENCION A POBLACIONES VULNERABLES </t>
  </si>
  <si>
    <t>5. ACCESIBILIDAD</t>
  </si>
  <si>
    <t>Está señalizado el sitio para el acceso al servicio</t>
  </si>
  <si>
    <t>Se debe evidenciar aviso de señalización que indique donde se realiza la consulta de crecimiento y desarrollo.</t>
  </si>
  <si>
    <t>Existe información para el público sobre días y horarios de atención</t>
  </si>
  <si>
    <t>Existe información para el público sobre dias y horarios de atencion</t>
  </si>
  <si>
    <t>Se debe evidenciar en cartelera informativa los días y horarios de atención del programa</t>
  </si>
  <si>
    <t>ACCESIBILIDAD</t>
  </si>
  <si>
    <t xml:space="preserve">Observaciones : </t>
  </si>
  <si>
    <t>6. OPORTUNIDAD</t>
  </si>
  <si>
    <t>Se define un tiempo estándar para la atención entre el profesional y el usuario</t>
  </si>
  <si>
    <t>Se define un tiempo estandar para la atencion entre el profesional y el usuario</t>
  </si>
  <si>
    <t>Se debe dar cumplimiento con el tiempo indicado según la normatividad para la atención en el programa, el tiempo estándar son 20 minutos para consultas de seguimiento y 30 minutos para consultas de primera vez.</t>
  </si>
  <si>
    <t>La institución establece la oportunidad en la asignación de citas para el programa de C y D</t>
  </si>
  <si>
    <t>La institucion establece la oportunidad en la signacion de citas para el programa de C y D</t>
  </si>
  <si>
    <t>Se debe preguntar al personal que atiende la visita la oportunidad en la asignación de citas para el programa, se debe indicar en el espacio de observaciones el número de días de espera desde la solicitud hasta la asignación. la cual no debe ser superior a 8 días.</t>
  </si>
  <si>
    <t>OPORTUNIDAD</t>
  </si>
  <si>
    <t>7. SEGURIDAD</t>
  </si>
  <si>
    <t>Hay disponibilidad y fácil acceso a las guías de manejo</t>
  </si>
  <si>
    <t>Verificar si tienen a disposición y de fácil acceso la Norma Técnica para la detección temprana de las alteraciones del crecimiento y desarrollo o protocolos realizados por la institución. Pueden estar en medio magnéticos o en medio físicos y deben ser de fácil acceso para el personal de salud de la institución. Para que en cualquier momento duda ellos accedan a estos.</t>
  </si>
  <si>
    <t>Conoce y acata el código de comercialización de sucedáneos de la leche materna</t>
  </si>
  <si>
    <t>Se debe verificar que en el consultorio de crecimiento y desarrollo la promoción de alguna marca de sucedáneos de leche materna en cumplimiento al decreto 1397/1992. No debe existir publicidad (calendarios, afiches, material educativo, rejillas de crecimiento, no se permiten muestras gratis para padres y/o cuidadores. Se indaga al personal de salud si tiene conocimiento de la existencia del código y sus prohibiciones.  Para promover la L.M</t>
  </si>
  <si>
    <t>Se diligencia y se tiene disponibilidad del  carné de salud infantil unificado Res. 001535/2002</t>
  </si>
  <si>
    <t>Se debe evidenciar material de reserva y la entrega del carnet de salud infantil unificado por el ministerio de acuerdo a la Res. 001535/2002. Y su respectivo diligenciamiento de las variables establecidas de los resultados arrojados en el control de seguimiento. Para que los padres tengan información del seguimiento de los controles</t>
  </si>
  <si>
    <t xml:space="preserve">Se diligencia la Historia Clínica del control del niño sano </t>
  </si>
  <si>
    <t>Se debe de verificar por medio de la observación y el interrogatorio si se cuenta con historia clínica infantil del niño sano para el programa de crecimiento y desarrollo y que esta incluya aspectos de valoración de la estrategia AIEPI, en menores de 5 años.</t>
  </si>
  <si>
    <t>Se realiza revisión del estado de vacunación de acuerdo al esquema vigente</t>
  </si>
  <si>
    <t>Se verificar mediante la observación si se realiza revisión del carne de vacunación durante la consulta de acuerdo al esquema vigente y la edad del niño y se debe verificar la remisión al programa de vacunación en caso de ser necesario, igualmente si es necesario remitir a odontología, se debe realizar una revisión aleatoria de las historias clínicas del programa de crecimiento y desarrollo para verificar dicha remisión.</t>
  </si>
  <si>
    <t>Se remite el usuario al programa de vacunación</t>
  </si>
  <si>
    <t>Se remite el usuario al programa de salud oral</t>
  </si>
  <si>
    <t xml:space="preserve">Se ordenan antiparasitarios </t>
  </si>
  <si>
    <t xml:space="preserve">Se debe de verificar mediante la revisión aleatoria de historias clínicas, orden de antiparasitarios en niños mayores de 2 años y  orden de formulación preventiva de micronutrientes como Hierro, vitamina A y Zinc en niños a partir de 6 meses hasta los 10 años, según esquema establecido a en las guías de AIEPI. Para disminuir la mortalidad en general y la incidencia de la enfermedad diarreica aguda, malaria,  sarampión, anemia, </t>
  </si>
  <si>
    <t>Se realiza suplementación preventiva con hierro</t>
  </si>
  <si>
    <t>Se realiza suplementación preventiva de vitamina A</t>
  </si>
  <si>
    <t>Se realiza suplementación preventiva de Zinc</t>
  </si>
  <si>
    <t>Se Indaga por el estado de salud del niño y la niña</t>
  </si>
  <si>
    <t>En la observación a controles se debe evidenciar la indagación del estado de salud del niño o niña en los días anteriores a la consulta, el cual debe quedar registrado en la historia clínica</t>
  </si>
  <si>
    <t>Se indaga por el patrón de sueño, alimentación, micción y deposición</t>
  </si>
  <si>
    <t>En la observación a controles se debe evidenciar la indagación del patrón del sueño micción y deposición del niño o niña para identificar alteraciones oportunamente, el cual debe quedar registrado en la historia clínica.</t>
  </si>
  <si>
    <t>Se realiza valoración de las áreas del desarrollo (motricidad gruesa, motricidad fina, audición y lenguaje y personal social)</t>
  </si>
  <si>
    <t>Se debe verificar mediante la observación si se realiza la valoración del desarrollo en sus cuatro esferas o componentes: motricidad gruesa, motricidad fina, audición y lenguaje y personal social, identificar que se cuente con la aplicación de la escala abreviada de desarrollo y se evalúe completamente con el usuario cada uno de los ítems de acuerdo al grupo de edad y que no se limite la calificación o referencia verbal del cuidador.</t>
  </si>
  <si>
    <t xml:space="preserve">Se brinda  educación a padres y cuidadores sobre la estimulación integral en las diferentes áreas del desarrollo y se entregan recomendaciones </t>
  </si>
  <si>
    <t>Se debe evidencia mediante la observación que el personal que realiza la consulta de crecimiento y desarrollo explica claramente al cuidador pautas de estimulación para mejorar las destrezas y habilidades del niño o la niña de acuerdo a los hallazgos encontrados en la valoración del desarrollo. También se debe verificar en la historia clínica el registro de las recomendaciones de estimulación.</t>
  </si>
  <si>
    <t>Explica a padres y/o cuidadores el estado nutricional del niño o la niña</t>
  </si>
  <si>
    <t xml:space="preserve">En la observación a controles se debe evidenciar explicación por parte del personal de salud, ya sea en la consulta por médico general o de seguimiento por enfermería, que se explique estado nutricional del niño o la niña a los padres y/o cuidadores para que estos tengan conocimiento de su estado </t>
  </si>
  <si>
    <t>Se realiza asignación de la cita para el próximo control</t>
  </si>
  <si>
    <t>Se debe realizar la verificación en la historia clínica con una selección aleatoria, en donde se evidencia la asignación de cita para el próximo control.</t>
  </si>
  <si>
    <t>Cabeza</t>
  </si>
  <si>
    <t>Se debe verificar la realización del examen físico por sistemas asistiendo a una consulta de crecimiento y desarrollo ya sea por médico o por enfermera, además se debe realizar una selección aleatoria de historias clínicas y verificar el registro del examen físico por sistemas</t>
  </si>
  <si>
    <t>Cabello</t>
  </si>
  <si>
    <t>Cara</t>
  </si>
  <si>
    <t>Facies</t>
  </si>
  <si>
    <t xml:space="preserve">Orejas </t>
  </si>
  <si>
    <t>Ojos</t>
  </si>
  <si>
    <t>Nariz</t>
  </si>
  <si>
    <t>Boca</t>
  </si>
  <si>
    <t>Cuello</t>
  </si>
  <si>
    <t>Tórax</t>
  </si>
  <si>
    <t>Abdomen</t>
  </si>
  <si>
    <t>Columna vertebral</t>
  </si>
  <si>
    <t>Extremidades (realiza maniobra de barlot y ortolani en menores de 2 años)</t>
  </si>
  <si>
    <t>Genitourinario</t>
  </si>
  <si>
    <t>Ano</t>
  </si>
  <si>
    <t>Piel y anexos</t>
  </si>
  <si>
    <t>Se raliza tamizaje de agudeza visual (4 años)</t>
  </si>
  <si>
    <t>Se debe verificar en la historia clínica de los niños que estén en el grupo de edad de cuatro años, si se le ha realizado el tamizaje visual, se puede interrogar a algún usuario que este en sala de espera que tenga 4 años si se le ha realizado el tamizaje visual, igualmente en la observación identificar un adecuada técnica de la valoración</t>
  </si>
  <si>
    <t>Se realiza valoración auditiva informal con aplicación de pruebas subjetivas como test de discriminación auditiva e identificación de fuentes sonoras</t>
  </si>
  <si>
    <t>En la consulta de crecimiento y desarrollo sea por médico o por enfermera se debe observar si se aplica técnica para tamizaje auditivo (reflejo de moro y cocleo palpebral) respuesta clara ante sonidos diversos, (técnica de cuchicheo) y si realiza registro de aplicación de técnica en la historia clínica.</t>
  </si>
  <si>
    <t xml:space="preserve">Se toma Peso </t>
  </si>
  <si>
    <t>Se debe verificar mediante la observación la toma adecuada de las medidas antropométricas como peso, talla, perímetro cefálico e índice de masa corporal y su registro en la historia clínica.</t>
  </si>
  <si>
    <t>Se toma Talla</t>
  </si>
  <si>
    <t>Se toma Perímetro cefálico</t>
  </si>
  <si>
    <t xml:space="preserve">Se calcula Índice de masa corporal ( en mayores de 2 años) </t>
  </si>
  <si>
    <t>Se realiza diligenciamiento de los indicadores antropométricos (L/E, P/L, T/E, P/E, P/T, PC, IMC)</t>
  </si>
  <si>
    <t>Se debe evidenciar en la historia clínica o en el carnet infantil el diligenciamiento y análisis de la curva de crecimiento de acuerdo al género, con la interpretación adecuada de acuerdo a lo dispuesto en la resolución 2465 de 2016</t>
  </si>
  <si>
    <t>Se realiza  toma de signos vitales</t>
  </si>
  <si>
    <t>Se debe verificar por medio de la observación la toma adecuada de signos vitales como frecuencia respiratoria, frecuencia cardiaca, temperatura y tensión arterial (mayores de 2 años) en todos los usuarios atendidos y confirmar su registro en la historia clínica</t>
  </si>
  <si>
    <t>Se realiza consejería y promoción en lactancia materna, lactancia materna exclusiva y complementaria</t>
  </si>
  <si>
    <t>Se verifica durante la observación de los controles ya sea con el médico general o con la enfermera si realiza consejería en lactaria materna profundizando en los temas anteriormente mencionados y verificar el registro de la educación brindada en la historia clínica</t>
  </si>
  <si>
    <t>Se orienta a padres y o cuidadores sobre el riesgo del uso de sucedáneos de leche materna</t>
  </si>
  <si>
    <t>Durante la observación de los controles se evidencia que se brinda educación a los padres y/o cuidadores acerca de las leches formuladas o maternizadas, de sus riesgos y desventajas.</t>
  </si>
  <si>
    <t>Se promueve la adecuada alimentación complementaria</t>
  </si>
  <si>
    <t>Se verifica durante la observación de los controles ya sea con el médico general o con la enfermera si realiza consejería en los temas mencionados, Adecuada alimentación complementaria conclusión de grupo de alimentos de acuerdo a la edad, en consumo de micronutrientes identificar si brinda indicaciones sobre el cepillado posterior al suministro de hierro y en que grupos de alimentos se encuentran estos micronutrientes, en factores protectores para EDA e IRA, en prevención de accidentes indicaciones de acuerdo al grupo de edad, prevención de violencia sexual se debe hacer énfasis en todos los grupos de edad de 0 a 10 años. Brindar pautas de crianza humanizada y el buen trato, educar sobre la importancia de las vacunas de acuerdo al grupo de edad y remitir al programa de vacunación si es necesario, brindar pautas de higiene bucal y remitir al programa en caso de ser necesario.  Y se debe orientar a los padres sobre los riesgos que se tiene el uso del chupo y biberón.  Verificar registro de la educación brindada en la nota de puericultura en una muestra aleatoria de las historias clínicas del programa.</t>
  </si>
  <si>
    <t>Se promueve la importancia del consumo de micronutrientes</t>
  </si>
  <si>
    <t xml:space="preserve">Se promueven factores protectores en EDA e IRA </t>
  </si>
  <si>
    <t>Se promueve la prevención de accidentes caseros</t>
  </si>
  <si>
    <t>Se promueve la prevención de violencia sexual</t>
  </si>
  <si>
    <t>Se promueve la crianza humanizada y el buen trato</t>
  </si>
  <si>
    <t xml:space="preserve">Se promueve la Vacunación </t>
  </si>
  <si>
    <t>Se promueve la Salud oral</t>
  </si>
  <si>
    <t>Se orienta  sobre los riesgos del uso del chupo y biberón</t>
  </si>
  <si>
    <t>Se cumplen normas de bioseguridad con cada paciente</t>
  </si>
  <si>
    <r>
      <t>Se debe de verificar el lavado de manos entre cada paciente para garantizar buenas prácticas en normas de bioseguridad, utilizar guantes con cada paciente en la realización de examen físico.</t>
    </r>
    <r>
      <rPr>
        <b/>
        <sz val="10"/>
        <color theme="1"/>
        <rFont val="Arial"/>
        <family val="2"/>
      </rPr>
      <t xml:space="preserve"> </t>
    </r>
    <r>
      <rPr>
        <sz val="10"/>
        <color theme="1"/>
        <rFont val="Arial"/>
        <family val="2"/>
      </rPr>
      <t>Contar con canecas plásticas con bolsas rojas para residuos de riesgo biológico, verde para basura común.</t>
    </r>
  </si>
  <si>
    <t xml:space="preserve"> SEGURIDAD</t>
  </si>
  <si>
    <t>8. PERTINENCIA</t>
  </si>
  <si>
    <t>Se realiza seguimiento  al cumplimiento de planes de mejora como un proceso de mejoramiento continuo.</t>
  </si>
  <si>
    <r>
      <t>Se indaga al personal que atiende la visita sobre la implementación de planes de mejoramiento continuo para los procesos a los cuales se realiza como hallazgo negativo y los cuales deben ser retroalimentado con el personal.</t>
    </r>
    <r>
      <rPr>
        <b/>
        <sz val="10"/>
        <color theme="1"/>
        <rFont val="Arial"/>
        <family val="2"/>
      </rPr>
      <t xml:space="preserve"> </t>
    </r>
  </si>
  <si>
    <t xml:space="preserve">Se lleva acabo la ejecución de las consultas y seguimientos de control  según criterios de la normatividad </t>
  </si>
  <si>
    <t xml:space="preserve">Se lleva acabo la ejecucion de las consultas y seguimientos de control  según criterios de la normatividad </t>
  </si>
  <si>
    <t>Se debe preguntar a la persona que atiende la visita si realiza la aplicación del esquema utilizado para atención en el programa, este debe referir el planteado en la resolución 0412 del 2000. Realizar verificación aleatoria de historias clínicas si se ha llevado a cabo el cumplimiento del esquema en los diferentes grupos de edad.</t>
  </si>
  <si>
    <t xml:space="preserve">Se realiza inducción y reinducción al personal que es asignado al programa  </t>
  </si>
  <si>
    <t>Se interroga la personal de salud encargado sobre los procesos de inducción y reinducción al programa. Se verifican formatos de registro de las inducciones realizadas. Para prestar una mejora calidad del servicio, tener un acercamiento de los procedimientos y protocolos que se manejan en la institución.</t>
  </si>
  <si>
    <t>Se socializa la programación de actividades  y evaluación de resultados con el personal involucrado en el proceso.</t>
  </si>
  <si>
    <t>Se socializa la programacion de actividades  y evaluacion de resultados con el personal involucrado en el proceso.</t>
  </si>
  <si>
    <r>
      <t>Se interroga al personal de salud encargado si se ha realizado socialización de la programación de actividades o metas propuestas para el programa de crecimiento y desarrollo y resultados mensuales o trimestrales de las actividades ejecutadas. Se debe evidenciar formatos de registro de la socialización con el personal involucrado en el proceso.  Para que el personal de salud identifique las falencias e implemente las acciones de mejora</t>
    </r>
    <r>
      <rPr>
        <b/>
        <sz val="10"/>
        <color theme="1"/>
        <rFont val="Arial"/>
        <family val="2"/>
      </rPr>
      <t>.</t>
    </r>
  </si>
  <si>
    <t>Se asume una actitud  de resolución de dudas frente al usuario</t>
  </si>
  <si>
    <t>Se asume una actitud proactiva, amable, y de resolución de dudas frente al usuario</t>
  </si>
  <si>
    <t xml:space="preserve">Se debe evidencia mediante la observación que el personal que realiza la consulta de crecimiento y desarrollo explica claramente al paciente y al cuidador, cada uno de los procedimientos a realizar. </t>
  </si>
  <si>
    <t>PERTINENCIA</t>
  </si>
  <si>
    <t xml:space="preserve">9. DOCUMENTACION </t>
  </si>
  <si>
    <t xml:space="preserve">DOCUMENTACION </t>
  </si>
  <si>
    <t xml:space="preserve">CIERRE DEL DOCUMENTO </t>
  </si>
  <si>
    <t xml:space="preserve">Secretaria de  Salud y Seguridad Social </t>
  </si>
  <si>
    <t xml:space="preserve">Institución : </t>
  </si>
  <si>
    <t xml:space="preserve">Nombre: Angela María Monsalve Parra </t>
  </si>
  <si>
    <t xml:space="preserve">Nombre: </t>
  </si>
  <si>
    <t xml:space="preserve">Cargo: Enfermera Asistencia Técnica </t>
  </si>
  <si>
    <t xml:space="preserve">Cargo: </t>
  </si>
  <si>
    <t>C.C 1093215041</t>
  </si>
  <si>
    <t xml:space="preserve">CC: </t>
  </si>
  <si>
    <t xml:space="preserve">OBSERVACIONES </t>
  </si>
  <si>
    <t>TOTAL</t>
  </si>
  <si>
    <t>ESTRATEGIA DE ATENCION INTEGRAL DE LAS ENFERMEDADES PREVALENTES DE LA INFANCIA AIEPI</t>
  </si>
  <si>
    <t xml:space="preserve">Perfil o profesión de base del cordinador </t>
  </si>
  <si>
    <t>GESTANTES</t>
  </si>
  <si>
    <t>Menor de 2 meses</t>
  </si>
  <si>
    <t>El Médico está capacitado  en cuanto al manejo integral de gestantes, lactantes y menores de 5 años? (cuantos médicos contratados/medicos capacitados)</t>
  </si>
  <si>
    <t>Enfermera está capacitada  en cuanto al manejo integral de gestantes, lactantes y menores de 5 años? (cuantas enfermeras contratadas/enfermeras capacitadas)</t>
  </si>
  <si>
    <t>Auxiliar de Enfermería capacitado  en cuanto al manejo integral de gestantes, lactantes y menores de 5 años?</t>
  </si>
  <si>
    <t>Existe otro personal capacitado en cuanto al manejo integral de gestantes, lactantes y menores de 5 años?, ¿Cuál?</t>
  </si>
  <si>
    <t>La institución cuenta con un plan de capacitación en lactancia materna, adecuada alimentación , crianza y promocion de buen trato, vacunacion, factores protectores en  EDA e IRA, salud bucal, prevencion de accidentes, codigo de comercialización de los sucedaneos de la leche materna.</t>
  </si>
  <si>
    <t>La institución cuenta con un plan de capacitación en lactancia materna, adecuada alimentacion , crianza y promocion de buen trato, vacunacion, factores protectores en  EDA e IRA, salud bucal, prevencion de accidentes</t>
  </si>
  <si>
    <t xml:space="preserve"> ¿La institución tiene grupos comunitarios de apoyo y grupos de padres de familia- cuidadores- formados y capacitados en LM, practicas clave</t>
  </si>
  <si>
    <t xml:space="preserve"> ¿La institución tiene grupos comunitarios de apoyo formados y capacitados</t>
  </si>
  <si>
    <t>Con qué frecuencia rota el personal en la institución?</t>
  </si>
  <si>
    <t>cada 6 meses</t>
  </si>
  <si>
    <t>cada 9 meses</t>
  </si>
  <si>
    <t>cada 12 meses</t>
  </si>
  <si>
    <t>Se tiene en cuenta la atención preferencial a gestantes, niños y niñas?</t>
  </si>
  <si>
    <t>El facturador conoce la estrategia AIEPI?</t>
  </si>
  <si>
    <t>El facturador identifica  signos de alarma, que permita priorizar la atención?</t>
  </si>
  <si>
    <t>El personal de facturación tiene la capacitación en las 18 prácticas clave?</t>
  </si>
  <si>
    <t>El vigilante o portero conoce la estrategia AIEPI?</t>
  </si>
  <si>
    <t>El vigilante o portero identifica  signos de alarma, que permita priorizar la atención?</t>
  </si>
  <si>
    <t>El personal de vigilancia está capacitado en las 18 prácticas clave?</t>
  </si>
  <si>
    <t>El personal de servicios generales conoce la estrategia AIEPI?</t>
  </si>
  <si>
    <t>El personal conoce la estrategia AIEPI?</t>
  </si>
  <si>
    <t>El personal de servicios generales identifica  signos de alarma, que permita priorizar la atención?</t>
  </si>
  <si>
    <t>El personal identifica  signos de alarma, que permita priorizar la atención?</t>
  </si>
  <si>
    <t>El personal de servicios generales está capacitado en las 18 prácticas clave?</t>
  </si>
  <si>
    <t>El personal está capacitado en las 18 prácticas clave?</t>
  </si>
  <si>
    <t>el profesional medico conoce la población a la que está dirigida  la estrategia? (urgencias)</t>
  </si>
  <si>
    <t>Los profesionales (medico, enfermera y auxiliar) conoce la población a la que está dirigida  la estrategia?</t>
  </si>
  <si>
    <t>el profesional enfermera conoce la población a la que está dirigida  la estrategia?(urgencias)</t>
  </si>
  <si>
    <t>el profesional auxiliar de enfermería conoce la población a la que está dirigida  la estrategia? (urgencias)</t>
  </si>
  <si>
    <t>El vigilante conoce la población objeto de la estrategia? (urgencias)</t>
  </si>
  <si>
    <t>El vigilante conoce la población objeto de la estrategia?</t>
  </si>
  <si>
    <t>Cuentan con todos los elementos requeridos para la atención de los usuarios:</t>
  </si>
  <si>
    <t xml:space="preserve">Fonendoscopio </t>
  </si>
  <si>
    <t>estetoscopio</t>
  </si>
  <si>
    <t>equipo de órganos</t>
  </si>
  <si>
    <t>equipo de organos</t>
  </si>
  <si>
    <t>linterna</t>
  </si>
  <si>
    <t>tensiómetro pediatrico</t>
  </si>
  <si>
    <t>tensiometro pediatrico</t>
  </si>
  <si>
    <t xml:space="preserve"> infantometro</t>
  </si>
  <si>
    <t>tallímetro</t>
  </si>
  <si>
    <t>tallimetro</t>
  </si>
  <si>
    <t>balanza pie</t>
  </si>
  <si>
    <t>pesa bebe</t>
  </si>
  <si>
    <t>termómetro</t>
  </si>
  <si>
    <t>termometro</t>
  </si>
  <si>
    <t>guantes</t>
  </si>
  <si>
    <t>baja lenguas</t>
  </si>
  <si>
    <t xml:space="preserve"> tapabocas.</t>
  </si>
  <si>
    <t>Cuenta con salas ERA ?</t>
  </si>
  <si>
    <t xml:space="preserve"> ¿se garantizan las condiciones básicas de traslado para la remisión de los niños con Bajo Peso al Nacer o prematuras?</t>
  </si>
  <si>
    <t xml:space="preserve"> ¿se garantizan las condiciones básicas de traslado para la remisión de los niños con Bajo Peso al Nacer o prematurez?</t>
  </si>
  <si>
    <t>Las condiciones de hospitalización son cómodas, para las madres o acompañantes?</t>
  </si>
  <si>
    <t>Conocen las madres su derecho a permanecer con su hijo  en caso de hospitalización?</t>
  </si>
  <si>
    <t>Si la madre debe separarse del bebé, se le da continuidad a la lactancia materna.</t>
  </si>
  <si>
    <t>La institución cuenta con medicamentos  necesarios para la atención del menor de 5 años:</t>
  </si>
  <si>
    <t>sales de rehidratación oral</t>
  </si>
  <si>
    <t>ampicilina parenteral</t>
  </si>
  <si>
    <t>Penicilina Cristalina</t>
  </si>
  <si>
    <t>Penicilina Benzatínica</t>
  </si>
  <si>
    <t>Cloranfenicol parenteral</t>
  </si>
  <si>
    <t>Amoxicilina Suspensión</t>
  </si>
  <si>
    <t>Acido Nalidixico</t>
  </si>
  <si>
    <t>Cloroquina</t>
  </si>
  <si>
    <t>Amodiaquina</t>
  </si>
  <si>
    <t>Primaquina</t>
  </si>
  <si>
    <t>Vitamina A</t>
  </si>
  <si>
    <t>Sulfato de Zinc</t>
  </si>
  <si>
    <t>Albendazol</t>
  </si>
  <si>
    <t>Acetaminofén</t>
  </si>
  <si>
    <t>Sulfato Ferroso</t>
  </si>
  <si>
    <t xml:space="preserve"> TOTAL CAPACIDAD INSTALADA Y RED (INVENTARIO RECURSO FISICO Y HUMANO )</t>
  </si>
  <si>
    <t>Número de niños menores de 5 años en hospitalización con IRA</t>
  </si>
  <si>
    <t>Número de niños menores de 5 años en consulta externa con IRA</t>
  </si>
  <si>
    <t>Número de niños menores de 5 años en urgencias con IRA</t>
  </si>
  <si>
    <t>Número de niños menores de 5 años en hospitalización con EDA</t>
  </si>
  <si>
    <t>Número de niños menores de 5 años en consulta externa con EDA</t>
  </si>
  <si>
    <t>Número de niños menores de 5 años en urgencias con EDA</t>
  </si>
  <si>
    <t>Cuentan con estrategia IEC en la IPS,  Rotafolios, afiches, pendones, tarjetas para las madres.</t>
  </si>
  <si>
    <t>Cuentan con estrategia IEC en la IPS,  Rotafolios, afiches, pendones, targetas para las madres.</t>
  </si>
  <si>
    <t>Se realiza seguimiento al usuario, de forma telefónica</t>
  </si>
  <si>
    <t xml:space="preserve">4. CARACTERIZACIÓN POBLACIONAL </t>
  </si>
  <si>
    <t>CODIGO CIE 10</t>
  </si>
  <si>
    <t xml:space="preserve">DESCRIPCION DX </t>
  </si>
  <si>
    <t>PORCENTAJE</t>
  </si>
  <si>
    <t>SUBTOTAL</t>
  </si>
  <si>
    <t xml:space="preserve">OTROS DIAGNOSTICOS </t>
  </si>
  <si>
    <t xml:space="preserve">TOTAL CARACTERIZACIÓN POBLACIONAL E INDICADORES ASIS </t>
  </si>
  <si>
    <t xml:space="preserve">5. ATENCION A POBLACIONES CON ENFOQUE DIFERENCIAL </t>
  </si>
  <si>
    <t xml:space="preserve">FRECUENCIA </t>
  </si>
  <si>
    <t xml:space="preserve">TOTAL  ATENCION A POBLACIONES VULNERABLES </t>
  </si>
  <si>
    <t>6, ACCESIBILIDAD</t>
  </si>
  <si>
    <t xml:space="preserve"> ¿Tiene la institución un protocolo de información, que facilite los trámites administrativos?</t>
  </si>
  <si>
    <t>TOTAL ACCESIBILIDAD</t>
  </si>
  <si>
    <t>7. OPORTUNIDAD</t>
  </si>
  <si>
    <t>Se asignan citas de control,dos días después de la consulta.</t>
  </si>
  <si>
    <t>TOTAL OPORTUNIDAD</t>
  </si>
  <si>
    <t>8. SEGURIDAD</t>
  </si>
  <si>
    <t xml:space="preserve">Se cumple con las normas de bioseguridad con cada paciente </t>
  </si>
  <si>
    <t>Se realiza anamnesis sobre tos , diarrea y fiebre?</t>
  </si>
  <si>
    <t>Verifica signos de alarma? En desnutrición, deshidratación, dificultad respiratoria.</t>
  </si>
  <si>
    <t>Se realiza consejería en Lactancia Materna, lactancia materna exclusiva y complementaria, de su extracción  y administracíon de la leche materna con taza y cucharita?</t>
  </si>
  <si>
    <t xml:space="preserve"> ¿El personal  de la institución informa, orienta y brinda ayuda efectiva a las madres y al familiar sobre la importancia de la nutrición de las madres durante la lactancia?</t>
  </si>
  <si>
    <t>En urgencias se diligencian historia clínica de AIEPI</t>
  </si>
  <si>
    <t>Se realiza clasificación de usuarios en urgencias</t>
  </si>
  <si>
    <t>Se entregan los medicamentos de igual presentación, como la prescribió el médico?</t>
  </si>
  <si>
    <t>TOTAL SEGURIDAD</t>
  </si>
  <si>
    <t>9. PERTINENCIA</t>
  </si>
  <si>
    <t xml:space="preserve"> ¿La política institucional integra de acciones y programas como planificación familiar, lactancia materna, AIEPI, madre canguro, madre-hijo del VIH y la participación social?</t>
  </si>
  <si>
    <t>Existe grupo de recuperación nutricional en los niños con Bajo Peso al Nacer o prematuras?</t>
  </si>
  <si>
    <t xml:space="preserve"> ¿La institución brinda apoyo especial a aquellas mujeres, parejas y familias con condiciones especiales como “dificultad para aceptar la gestación, la maternidad en adolescente, discapacidad, resultado positivo de VIH, ser víctimas de violencias a las mujeres víctimas de violencia física, sicológica o sexual y desplazamiento forzado”?</t>
  </si>
  <si>
    <t>La institución  permite la construcción, ejecución y seguimiento de estrategias de mejoramiento</t>
  </si>
  <si>
    <t>Se aclaran dudas e inquietudes del usuario?</t>
  </si>
  <si>
    <t xml:space="preserve"> ¿Tiene la institución un mecanismo que permita a las madres con resultado VIH positivo y recién nacido acceder al tratamiento médico y nutricional? </t>
  </si>
  <si>
    <t>En la UCI  neonatal tiene la institución horarios flexibles para permitir que la madre o padre acompañen a sus hijos ?</t>
  </si>
  <si>
    <t xml:space="preserve">Se tiene definido un sistema de seguimiento a la calidad del dato </t>
  </si>
  <si>
    <t>TOTAL PERTINENCIA</t>
  </si>
  <si>
    <t xml:space="preserve">10 DOCUMENTACION </t>
  </si>
  <si>
    <t>Tiene plan de acción de la estrategia AIEPI?</t>
  </si>
  <si>
    <t>Tiene plan operativo local de la estrategia AIEPI?</t>
  </si>
  <si>
    <t>Cuadro de procedimientos (manual de procedimientos)</t>
  </si>
  <si>
    <t xml:space="preserve">Cuenta con formatos de referencia y contrarreferencia </t>
  </si>
  <si>
    <t xml:space="preserve">Cuenta con formatos de referencia y contrareferencia </t>
  </si>
  <si>
    <t>Existe la disponibilidad de flujogramas para las acciones de seguimiento de los usuarios.</t>
  </si>
  <si>
    <t>Se diligencia la HC en forma clara y confiable?</t>
  </si>
  <si>
    <t xml:space="preserve"> ¿El personal  de la institución informa, orienta y brinda ayuda efectiva a las madres, niño  y al familiar sobre estrategias de intervención oportuna en caso de riesgo o de desnutrición?</t>
  </si>
  <si>
    <t>Existe voluntad por parte de las directivas para la continua capacitación del R.H. en AIEPI.</t>
  </si>
  <si>
    <t>Existe voluntad por parte de las directivas para la continua capacitación del R.H. en AIEPI y en IAMI</t>
  </si>
  <si>
    <t xml:space="preserve">TOTAL DOCUMENTACION </t>
  </si>
  <si>
    <t xml:space="preserve">TOTAL </t>
  </si>
  <si>
    <t>de 3 a 24 meses</t>
  </si>
  <si>
    <t>De 25 a 60 meses</t>
  </si>
  <si>
    <t>presenta certificado de curso clínico AIEPI del personal médico que atiende consulta en menores de 5 años. Verificar listado.</t>
  </si>
  <si>
    <t xml:space="preserve"> presenta certificado de curso clínico AIEPI del personal de enfermería. Verificar certificado.</t>
  </si>
  <si>
    <t>presenta certificado de curso comunitario AIEPI del personal auxiliar de enfermería. Verificar certificado.</t>
  </si>
  <si>
    <t xml:space="preserve"> presenta listado y soportes de la capacitación en AIEPI del personal de servicios generales, portería, farmacia, facturación, camilleros entre otros</t>
  </si>
  <si>
    <t>la institución muestra el plan de capacitación, verificar la inclusión de dichos componentes en el plan.</t>
  </si>
  <si>
    <t>Contar con grupos comunitarios estos pueden ser grupo de padres de familia, en los cuales se incluyan en sus capacitaciones temas relacionados con la estrategia.</t>
  </si>
  <si>
    <t>La rotación del personal debe ser  superior a un año para que permita una continuidad en los procesos.</t>
  </si>
  <si>
    <t>X</t>
  </si>
  <si>
    <t>el personal que atiende la visita sabe que las gestantes, niños y niñas son prioridad y tienen derecho a una la atención preferencial, que atencion se realiza?</t>
  </si>
  <si>
    <t>al interrogar al facturador  este debe tener conocimiento de la estrategia, no es relevante si no conoce el término AIEPI, pero debe saber de la prioridad e importancia de la atención de las gestantes y de los niños y niñas.</t>
  </si>
  <si>
    <t>al interrogar al facturador  este debe tener conocimiento de los signos de alarma y que hacer en este caso.</t>
  </si>
  <si>
    <t>al interrogar al facturador  este debe tener conocimiento de las prácticas claves, mencione algunas.</t>
  </si>
  <si>
    <t>al interrogar al portero  este debe tener conocimiento de la estrategia, no es relevante si no conoce el término AIEPI, pero debe saber de la prioridad e importancia de la atención de las gestantes y de los niños y niñas.</t>
  </si>
  <si>
    <t>al interrogar al portero  este debe tener conocimiento de los signos de alarma y que hacer en este caso.</t>
  </si>
  <si>
    <t>al interrogar al portero  este debe tener conocimiento de las prácticas claves, mencione algunas.</t>
  </si>
  <si>
    <t>al interrogar al personal de servicios generales  este debe tener conocimiento de la estrategia, no es relevante si no conoce el término AIEPI, pero debe saber de la prioridad e importancia de la atención de las gestantes y de los niños y niñas.</t>
  </si>
  <si>
    <t>al interrogar al personal de servicios generales  este debe tener conocimiento de los signos de alarma y que hacer en este caso.</t>
  </si>
  <si>
    <t>al interrogar al personal de servicios generales  este debe tener conocimiento de las prácticas claves, mencione algunas.</t>
  </si>
  <si>
    <t>al interrogar al médico que atiende la consulta, este conoce cuál es la población objeto de la estrategia, este debe contestar con exactitud, gestantes, niños y niñas menores de 5 años</t>
  </si>
  <si>
    <t>al interrogar al profesional de enfermería, este conoce cuál es la población objeto de la estrategia, este debe contestar con exactitud, gestantes, niños y niñas menores de 5 años</t>
  </si>
  <si>
    <t>al interrogar al personal auxiliar de enfermería, este conoce cuál es la población objeto de la estrategia, este debe contestar con exactitud, gestantes, niños y niñas menores de 5 años.</t>
  </si>
  <si>
    <t>al interrogar al vigilante, este conoce cuál es la población objeto de la estrategia, este debe contestar, gestantes, niños y niñas.</t>
  </si>
  <si>
    <t>En el momento de asistir a la consulta médica, revisión de salas ERA y durante la aplicación de la lista de verificación de las instalaciones de apoyo; se verifica por medio de la observación deben tener todos los elementos antes descritos y para los que apliquen hoja de vida y mantenimiento</t>
  </si>
  <si>
    <t>se cuenta con  ambulancia, incubadora y personal capacitado para el traslado del Recién Nacido con bajo peso o Prematuro</t>
  </si>
  <si>
    <t>durante la observación al servicio de hospitalización, la habitación cuenta con sillas o sofá para la comodidad de los padres</t>
  </si>
  <si>
    <t>al interrogar al acompañante del menor, este conoce que puede permanecer con su hijo durante la hospitalización</t>
  </si>
  <si>
    <t>la institución brinda un espacio y horario cómodo y flexible para dar continuidad a la lactancia materna.</t>
  </si>
  <si>
    <t>La institución cuenta con medicamentos  necesarios para la atención del menor de 5 años
Cumple si: durante la vista a farmacia se evidencia  la existencia de Sales de rehidratación oral,  Ampicilina parenteral, Penicilina Cristalinica, Cloranfenicol parenteral, Penicilina Benzatinica, Amoxicilina suspensión, Acido nalidixico, Sulfato de Quina, Cloroquina, Amodiaquina, Primaquina, Vitamina A, Sulfato de zinc, Sulfato Ferroso Jarabe, Albendazol, Acetaminofen</t>
  </si>
  <si>
    <t>Sulfato de Quina</t>
  </si>
  <si>
    <t>angela maria</t>
  </si>
  <si>
    <t xml:space="preserve">En el contexto del Sistema de Fortalecimiento de la gestión, el análisis de casos de hospitalizació, consulta externa, urgencias  por ERA Y EDA, permite revisar continuamente el proceso de atención de los niños y niñas de 3 a 5 años e identificar factores relacionados con la gestión de las aseguradoras o con la prestación de servicios que pueden modificarse o perfeccionarse en función de lograr el mejoramiento continuo de la calidad de la atención de esta enfermedad. </t>
  </si>
  <si>
    <t>angel maria</t>
  </si>
  <si>
    <t>presenta en medio físico folletos, volantes, plegables entre otros para entregar a los usuarios en forma suficiente, con un lenguaje claro para los usuarios.</t>
  </si>
  <si>
    <t>se evidencia por medio de formatos de seguimiento y/o de llamada el seguimiento a los usuarios atendidos objeto AIEPI.</t>
  </si>
  <si>
    <t>Presentar las 5 primeras causas de mortabilidad en la institución en niños menores de 5 años</t>
  </si>
  <si>
    <t>Numero de la poblacion clasificada por grupos especiales como indigenas, discapacitados y afrodescendientes etc, ¿Cuántos? se han atendido por la estrategia</t>
  </si>
  <si>
    <t>hace referencia a remisiones,  si hay ruta interna para responder a necesidades adicionales en cuanto a consulta. Ejemplo si la ips internamente realiza articulacion con eps para realizarlas o es eps  quien debe realizar.   tienen mecanismos que disminuya los trámites para la atención a gestantes y menores objetos de la estrategia AIEPI, verificar protocolo.</t>
  </si>
  <si>
    <t>La institución cuenta con señalización ?</t>
  </si>
  <si>
    <t>Se evidencia la señalización del consultorio donde atienden los usuarios objeto de la estrategia, horarios de atención publicados y de fácil visibilidad</t>
  </si>
  <si>
    <t>Se asignan citas de control, dos días después de la consulta.</t>
  </si>
  <si>
    <t>se evidencia por medio de formatos de seguimiento y/o de llamada el seguimiento a los usuarios atendidos objeto AIEPI. Durante la observación de la consulta el médico informa acerca de la cita de control.</t>
  </si>
  <si>
    <t>tienen las canecas plásticas con bolsas rojas para residuos de riesgo biológico, verde para basura común. Verificar que las basuras estén clasificadas adecuadamente. Las paredes deben ser lavables.</t>
  </si>
  <si>
    <t>asistir a la consulta médica de AIEPI, verificar si el médico pregunta sobre estos signos de peligro.</t>
  </si>
  <si>
    <t>asistir a la consulta médica de AIEPI, verificar si el médico pregunta sobre estos signos de alarma.</t>
  </si>
  <si>
    <t>asistir a la consulta médica de AIEPI, verificar si el médico realiza consejería sobre lactancia materna exclusiva hasta los 6 meses y complementaria hasta los 2 años. Preguntar durante la entrevista al acompañante del niño o la niña menor de 5 años.</t>
  </si>
  <si>
    <t>asistir a la consulta  de AIEPI, verificar si el personal de salud brinda una adecuada orientación sobre nutrición de  las madres durante la lactancia materna, Si durante los controles prenatales se educan las gestantes y durante la entrevista a la madre gestante se indaga.</t>
  </si>
  <si>
    <t>se deben revisar las Historias Clínicas de algunos usuarios de la estrategia AIEPI, verificar que se estén diligenciando los formatos establecidos para dicho propósito, además estas deben ser claras y diligenciadas completamente.</t>
  </si>
  <si>
    <t>se realiza triage de los usuarios que acuden a la consulta, teniendo en cuenta la prioridad para las gestantes, niños y niñas</t>
  </si>
  <si>
    <t>durante la observación al despacho de medicamentos la formula se despacha como la prescribe el médico</t>
  </si>
  <si>
    <t xml:space="preserve">OBSERVACION DE LA ATENCION </t>
  </si>
  <si>
    <t>En la institución se integran los programas mencionados para la atención de usuarios, preguntar de qué forma se operativiza y la estrategia la conocen todos los profesionales</t>
  </si>
  <si>
    <t>cuentan con grupos para dicho fin, preguntar al personal que recibe la visita de que manera funcionan.</t>
  </si>
  <si>
    <t>se tienen programas para estas poblaciones especiales, ¿cuáles? Y de qué manera funcionan</t>
  </si>
  <si>
    <t>Se realizan los planes de mejoramiento y si se cumplen las acciones de mejora establecidos en ellos, verificar por medio de la observación</t>
  </si>
  <si>
    <t>asistir a la consulta médica de AIEPI, verificar si el médico aclara dudas a los usuarios y  que mecanismo utiliza para verificar la comprensión por parte de las usuarias de la información suministrada.</t>
  </si>
  <si>
    <t xml:space="preserve">Cuenta guía de manejo VIH, verificar la red prestadora de servicios contratada para la atención de usuarios con este diagnóstico, preguntar por la base de datos de las usuarias y menores con esta patología y verificar adherencia al tratamiento. </t>
  </si>
  <si>
    <t>la UCI de la Institución permite el ingreso de los padres sin restricción de horarios.</t>
  </si>
  <si>
    <t>la institución cuenta con un comité de historias clínicas y/o se  realiza auditoria de historias clínicas e indicadores.</t>
  </si>
  <si>
    <t>AUDITORIA HISTORIA CLÍNICA</t>
  </si>
  <si>
    <t>plan de accion  que se indique que van a realizar con la poblacion objeto de la estrategia, acciones a realizar--(plan de mejora) unir con politica</t>
  </si>
  <si>
    <t>Muestra en medio físico o magnético el manual de procedimientos específico para la atención en AIEPI</t>
  </si>
  <si>
    <t>presenta en medio físico o magnético los formatos para referencia y Contrareferencia, deben estar en cantidades suficientes.</t>
  </si>
  <si>
    <t>cuentan con flujogramas para las acciones de seguimiento de los usuarios que han sido atendidos.</t>
  </si>
  <si>
    <t>en el momento de revisar las HC se observa el adecuado diligenciamiento de ésta, con letra clara y legible. Aplicar lista de chequeo de historias clínicas.</t>
  </si>
  <si>
    <t>Se tiene elaborado un protocolo para la atención de los niños y niñas con desnutrición o riesgo desnutrición. Si no se tiene protocolo verificar por medio de la observación de casos la intervención oportuna</t>
  </si>
  <si>
    <t>se evidencia gestión para la capacitación del personal, se verifican documentos que soporten la gestión.</t>
  </si>
  <si>
    <t xml:space="preserve">RESUMEN </t>
  </si>
  <si>
    <t>PROGRAMA</t>
  </si>
  <si>
    <t xml:space="preserve">LINEA DE TRABAJO </t>
  </si>
  <si>
    <t># ESTANDAR</t>
  </si>
  <si>
    <t>% ESP</t>
  </si>
  <si>
    <t>% CUMP</t>
  </si>
  <si>
    <t>PLAN DE MEJORAMIENTO</t>
  </si>
  <si>
    <t>POSITIVO</t>
  </si>
  <si>
    <t xml:space="preserve">1.CAPACIDAD INSTALADA Y RED </t>
  </si>
  <si>
    <t xml:space="preserve">2.COBERTURAS E INDICADORES </t>
  </si>
  <si>
    <t>4. CARACTERIZACION POBLACIONAL</t>
  </si>
  <si>
    <t>5. ATENCION A POBLACIONES CON ENFOQUE DIFERENCIAL</t>
  </si>
  <si>
    <t xml:space="preserve">6. ACCESIBILIDAD </t>
  </si>
  <si>
    <t xml:space="preserve">7. OPORTUNIDAD </t>
  </si>
  <si>
    <t xml:space="preserve">8. SEGURIDAD </t>
  </si>
  <si>
    <t>10. DOCUEMNSTACIÓN</t>
  </si>
  <si>
    <t xml:space="preserve">Tiempo en el programa del coordinador </t>
  </si>
  <si>
    <t>HALLAZGOS</t>
  </si>
  <si>
    <t>NUMERO</t>
  </si>
  <si>
    <t>CODIGO CIE10</t>
  </si>
  <si>
    <t>DIAGNOSTICO</t>
  </si>
  <si>
    <t>6. ACCESIBILIDAD</t>
  </si>
  <si>
    <t>Fecha de la visita</t>
  </si>
  <si>
    <t>No se realiza</t>
  </si>
  <si>
    <t xml:space="preserve">TOTAL ACCESIBILIDAD </t>
  </si>
  <si>
    <t>1. CAPACIDAD INSTALADA Y RED (INVENTARIO RECURSO FISICO Y HUMANO )</t>
  </si>
  <si>
    <t xml:space="preserve">2.COBERTURAS  DT Y PE Y INDICADORES PROPIOS DEL PROGRAMA </t>
  </si>
  <si>
    <t>TOTAL  DEMANDA INDUCIDA</t>
  </si>
  <si>
    <t xml:space="preserve"> DISCAPACIDAD</t>
  </si>
  <si>
    <t>Días y Horario de atención                            AM
                                                                      PM</t>
  </si>
  <si>
    <t>1. CAPACIDAD INSTALADA Y RED</t>
  </si>
  <si>
    <t>HALLAZGOS:</t>
  </si>
  <si>
    <t>RECURSO HUMANO</t>
  </si>
  <si>
    <t>¿se tiene  funcionarios que manejen la Lengua de Señas ?</t>
  </si>
  <si>
    <t>Se verificará durante la visita la informacion brindada</t>
  </si>
  <si>
    <t>¿La institución tiene  funcionarios en condición de  discapacidad?</t>
  </si>
  <si>
    <t>RECURSOS FISICOS</t>
  </si>
  <si>
    <t>¿El ingreso a la institución en totalmente accesible y no  cuenta con barreras arquitectónicas  ( rampla fijas y barandas y ascensor)</t>
  </si>
  <si>
    <t>¿La puerta de acceso abre en ambos sentidos?</t>
  </si>
  <si>
    <t>El servicio de consulta externa es accesible personas con discapacidad motora</t>
  </si>
  <si>
    <t>El servicio de laboratorio es accesible para las personas con discapacidad motora</t>
  </si>
  <si>
    <t>Los pasillos cuentan con los requisitos mínimos que establecen la norma de accesibilidad</t>
  </si>
  <si>
    <t>cuenta con parqueaderos  para PcD</t>
  </si>
  <si>
    <t xml:space="preserve">se cuenta con baños accesibles con los requisitos mínimos para los Pcd </t>
  </si>
  <si>
    <t xml:space="preserve">De acuerdo al Decreto  1538 del 2005(Acceso al interior de las edificaciones de uso público)                                                                                                                                                                                                                       
1. Al menos uno de los accesos al interior de la edificación, debe ser construido de tal forma que permita el ingreso de personas con algún tipo de movilidad reducida y deberá contar con un ancho mínimo que garantice la libre circulación de una persona en silla de ruedas.
2. Cuando el diseño contemple ascensores, el ancho de los mismos debe garantizar el libre acceso y maniobrabilidad de las personas con movilidad reducida y/o en sillas de ruedas.
3. Las puertas principales de acceso a toda construcción, sea esta pública o privada, se deberán abrir hacia el exterior o en ambos sentidos, deberán así mismo contar con manijas automáticas al empujar. En ningún caso, pueden invadir las áreas de circulación peatonal.
4. Las puertas de vidrio siempre llevarán franjas anaranjadas o blanco fluorescente a la altura indicada.
5. En caso de que el acceso al inmueble se haga mediante puertas giratorias, torniquetes o similares, que dificulten el tránsito de las personas en sillas de ruedas o con movilidad reducida, se deberá disponer de un acceso alterno que les facilite su ingreso.                                                                                                                                                                                                                                                                                    NTC 6047    Accesibilidad al medio Físico      espacios del servicio al ciudadano                                                                                                                                                                                                                                          LEY 1429 DE 2010 ARTÍCULO 10.(Descuento en el impuesto sobre la renta y complementarios de los aportes parafiscales y otras contribuciones de nómina para los empleadores que contraten personas en situación de desplazamiento, en proceso de reintegración o en condición de discapacidad)                                                                                                                                                                                                     De acuerdo a Ley  Estatutaria 1618/2013 (Por medio de la cual se establecen las disposiciones para garantizar el pleno ejercicio de los derechos de las personas con discapacidad), Ley 1346/2009  (Por medio de la cual se aprueba la “Convención sobre los Derechos de las Personas con Discapacidad”, adoptada por la Asamblea General de las Naciones Unidas el 13 de diciembre de 2006 ).                                CONPES  161  DEL 2013
Define los lineamientos, estrategias y recomendaciones que con la participación de las instituciones del Estado, la sociedad civil organizada y la ciudadanía, permitan avanzar en construcción e implementación de la Política Pública de Discapacidad e Inclusión Social  
Resolución 2003 2014 Por la cual se definen los procedimientos y condiciones de inscripción de los Prestadores de Servicios de Salud y de habilitación de servicios de salud.  
</t>
  </si>
  <si>
    <t xml:space="preserve">      </t>
  </si>
  <si>
    <t xml:space="preserve">LINEAMIENTOS DE SALUD VISUAL Y AUDITIVA </t>
  </si>
  <si>
    <t xml:space="preserve"> El personal asistencial   tiene claro los usuarios que tiene que remitir al  servicios de fonoaudiología </t>
  </si>
  <si>
    <t>El personal asistencial   tiene claro los usuarios que tiene que remitir al servicio de Otorrino</t>
  </si>
  <si>
    <t>El personal asistencial   tiene claro los usuarios que tiene que remitir al servicio de Otología</t>
  </si>
  <si>
    <t>El personal asistencial   tiene claro los usuarios que tiene que remitir al servicio de Audiologo</t>
  </si>
  <si>
    <t>El personal asistencial   tiene claro los usuarios que tiene que remitir al servicio de  Optometría</t>
  </si>
  <si>
    <t xml:space="preserve">El personal asistencial   tiene claro los usuarios que tiene que remitir al servicio de Oftalmología </t>
  </si>
  <si>
    <t>De acuerdo a los  LINEAMIENTOS PARA LA PROMOCIÓN Y GESTIÓN INTEGRAL DE LA SALUD AUDITIVA Y COMUNICATIVA "Somos todo oídos”, LINEAMIENTO PARA LA IMPLEMENTACION DE ACTIVIDADES DE PROMOCION DE LA SALUD VISUAL, CONTROL DE ALTERACIONES VISUALES Y DISCAPACIDAD VISUAL EVITABLE (ESTRATEGIA VISION 2020)</t>
  </si>
  <si>
    <t>aaa</t>
  </si>
  <si>
    <t xml:space="preserve">2. COBERTURAS  DT, PE E INDICADORES PROPIOS DEL PROGRAMA </t>
  </si>
  <si>
    <t>INDICADORES</t>
  </si>
  <si>
    <t>Población</t>
  </si>
  <si>
    <t>Total de Usuarios Afiliados</t>
  </si>
  <si>
    <t>Total  de  Afiliados   Mayores de 50 años</t>
  </si>
  <si>
    <t>Total de Afiliados  en condición de discapacidad   de la  IPS  fueron incluidos en el RLCPCD en el ultimo año.</t>
  </si>
  <si>
    <t>Total de Usuarios con Discapacidad (Cualquier tipo)</t>
  </si>
  <si>
    <t>Total de Usuarios con Discapacidad de del movimiento del cuerpo , brazos, piernas. En el ultimo año.</t>
  </si>
  <si>
    <t>tipos de discapacidad</t>
  </si>
  <si>
    <r>
      <rPr>
        <b/>
        <sz val="9"/>
        <rFont val="Arial"/>
        <family val="2"/>
      </rPr>
      <t>Total de Usuarios con Discapacidad Visual</t>
    </r>
    <r>
      <rPr>
        <sz val="9"/>
        <rFont val="Arial"/>
        <family val="2"/>
      </rPr>
      <t>(</t>
    </r>
    <r>
      <rPr>
        <sz val="7"/>
        <rFont val="Arial"/>
        <family val="2"/>
      </rPr>
      <t xml:space="preserve">Personas ciegas o que: a pesar de usar su mejor corrección en gafas o lentes de contacto, o haberle practicado una cirugía, tienen dificultades para distinguir formas,  colores, rostros, objetos en la calle, ver en la noche, ver de lejos o de cerca).
</t>
    </r>
    <r>
      <rPr>
        <sz val="9"/>
        <rFont val="Arial"/>
        <family val="2"/>
      </rPr>
      <t xml:space="preserve">
</t>
    </r>
  </si>
  <si>
    <r>
      <rPr>
        <b/>
        <sz val="9"/>
        <rFont val="Arial"/>
        <family val="2"/>
      </rPr>
      <t>Total de Usuarios con Discapacidad en la Movilidad(</t>
    </r>
    <r>
      <rPr>
        <sz val="7"/>
        <rFont val="Arial"/>
        <family val="2"/>
      </rPr>
      <t xml:space="preserve">Andar, desplazarse, cambiar o mantener posiciones del cuerpo, llevar, manipular o transportar objetos, realizar  actividades de cuidado personal  o del hogar, entre otras)
</t>
    </r>
  </si>
  <si>
    <r>
      <rPr>
        <b/>
        <sz val="9"/>
        <rFont val="Arial"/>
        <family val="2"/>
      </rPr>
      <t>Total de Usuarios con Discapacidad Mental Cognitiv</t>
    </r>
    <r>
      <rPr>
        <sz val="9"/>
        <rFont val="Arial"/>
        <family val="2"/>
      </rPr>
      <t>a(</t>
    </r>
    <r>
      <rPr>
        <sz val="7"/>
        <rFont val="Arial"/>
        <family val="2"/>
      </rPr>
      <t xml:space="preserve"> funciones de conciencia, orientación, energía, impulso, atención, intelectuales y psicosociales, memoria, cálculo, entre otras.)</t>
    </r>
  </si>
  <si>
    <r>
      <rPr>
        <b/>
        <sz val="9"/>
        <rFont val="Arial"/>
        <family val="2"/>
      </rPr>
      <t>Total de Usuarios con Discapacidad Sensorial Auditiva</t>
    </r>
    <r>
      <rPr>
        <sz val="9"/>
        <rFont val="Arial"/>
        <family val="2"/>
      </rPr>
      <t>(</t>
    </r>
    <r>
      <rPr>
        <sz val="7"/>
        <rFont val="Arial"/>
        <family val="2"/>
      </rPr>
      <t xml:space="preserve"> 
Personas sordas sin posibilidad de recibir algún sonido aun cuando éstos se amplifiquen. personas que debido a una pérdida o reducción de la capacidad auditiva se les dificulta entender una conversación en tono normal.  Se deben incluir también las personas con sordera total en un solo oído)</t>
    </r>
    <r>
      <rPr>
        <sz val="9"/>
        <rFont val="Arial"/>
        <family val="2"/>
      </rPr>
      <t xml:space="preserve">
</t>
    </r>
  </si>
  <si>
    <r>
      <t>Total de Usuarios con Discapacidad Sensorial del gusto, tacto y olfato(</t>
    </r>
    <r>
      <rPr>
        <sz val="7"/>
        <rFont val="Arial"/>
        <family val="2"/>
      </rPr>
      <t xml:space="preserve"> diferenciar o percibir sabores, olores, aromas, texturas o temperaturas,  actividades de aprendizaje a través de los sentidos alterados, del cuidado personal, del hogar, o de trabajo)</t>
    </r>
    <r>
      <rPr>
        <b/>
        <sz val="9"/>
        <rFont val="Arial"/>
        <family val="2"/>
      </rPr>
      <t xml:space="preserve">
</t>
    </r>
  </si>
  <si>
    <r>
      <t>Total de Usuarios con Discapacidad Mental Psicosocial(</t>
    </r>
    <r>
      <rPr>
        <b/>
        <sz val="7"/>
        <rFont val="Arial"/>
        <family val="2"/>
      </rPr>
      <t xml:space="preserve"> </t>
    </r>
    <r>
      <rPr>
        <sz val="7"/>
        <rFont val="Arial"/>
        <family val="2"/>
      </rPr>
      <t>En esta categoría se encuentran aquellas personas que presentan en forma permanente alteraciones de: conciencia, orientación, energía, impulsos, atención, temperamento, memoria, personalidad,  psicosociales, entre otras. )</t>
    </r>
  </si>
  <si>
    <r>
      <t>Total de Usuarios con Discapacidad de la voz y el habla(</t>
    </r>
    <r>
      <rPr>
        <sz val="7"/>
        <rFont val="Arial"/>
        <family val="2"/>
      </rPr>
      <t xml:space="preserve">En esta categoría se encuentran aquellas personas que presentan en forma permanente alteraciones en:   El tono, la vocalización, la producción de sonidos, la velocidad, aquellos que son inadecuados para, el hablante en términos de edad o desarrollo físico. También las personas con dificultades graves o importantes para articular palabra (mudez, tartamudez). </t>
    </r>
    <r>
      <rPr>
        <b/>
        <sz val="9"/>
        <rFont val="Arial"/>
        <family val="2"/>
      </rPr>
      <t xml:space="preserve">
</t>
    </r>
  </si>
  <si>
    <r>
      <t>Total de Usuarios con Discapacidad Sistémica(</t>
    </r>
    <r>
      <rPr>
        <sz val="7"/>
        <rFont val="Arial"/>
        <family val="2"/>
      </rPr>
      <t>cardiovascular, hematológico,  inmunológico,  respiratorio, digestivo, metabólico endocrino,  genitourinario, reproductor)</t>
    </r>
    <r>
      <rPr>
        <sz val="9"/>
        <rFont val="Arial"/>
        <family val="2"/>
      </rPr>
      <t xml:space="preserve">
</t>
    </r>
  </si>
  <si>
    <r>
      <t>Total de Usuarios con Discapacidad de la piel, pelo y uñas(</t>
    </r>
    <r>
      <rPr>
        <sz val="7"/>
        <rFont val="Arial"/>
        <family val="2"/>
      </rPr>
      <t xml:space="preserve"> 
En esta categoría se encuentran aquellas personas que pueden presentan alteraciones en: las funciones de protección de la piel, pigmentación,  calidad de la piel; formación de callosidades, endurecimiento; úlceras, úlceras de decúbito y disminución del espesor de la piel.  Funciones reparadora de la piel en referencia a formación de costras, cicatrización; magulladuras y formación de queloides.  Funciones relacionadas con el sudor, funciones glandulares de la piel y olor corporal.  Sensaciones relacionadas con la piel tales como picor, sensación de quemazón o de hormigueo; sensación de pinchazos. Al igual que con funciones de protección, pigmentación y la apariencia del pelo y las uñas. 
)</t>
    </r>
  </si>
  <si>
    <r>
      <t>Total de Usuarios con Discapacidad de Talla baja(</t>
    </r>
    <r>
      <rPr>
        <sz val="7"/>
        <rFont val="Arial"/>
        <family val="2"/>
      </rPr>
      <t>Se define como el trastorno del crecimiento de tipo hormonal o genético, caracterizado por una talla inferior a la medida de los individuos de la misma especie y raza)</t>
    </r>
  </si>
  <si>
    <t xml:space="preserve">TOTAL COBERTURAS  DT, PE E INDICADORES </t>
  </si>
  <si>
    <r>
      <t xml:space="preserve">De acuerdo a. ASIS PEREIRA 2016 (Análisis de Situación de Salud con el Modelo de los Determinantes Sociales de Salud. Situación de 2.2.6 Análisis de la población en condición de discapacidad 2009 a 2015 . Acuerdo 02 2013 El Consejo Nacional de Discapacidad –CND, recomienda a las entidades públicas nacionales y territoriales que integran el Sistema Nacional de Discapacidad, implementar mecanismos para mantener actualizado el Registro para la Localización y Caracterización de las Personas con Discapacidad. –RLCPD y adoptar la Clasificación Internacional del Funcionamiento, la Discapacidad y la Salud-CIF.
En cuanto a discapacidad, se tiene que la de más alta prevalencia está las alteraciones de los ojos en todos los años, seguidas de las del sistema nervioso y las alteraciones de movimiento del cuerpo y miembros inferiores, </t>
    </r>
    <r>
      <rPr>
        <b/>
        <sz val="9"/>
        <rFont val="Arial"/>
        <family val="2"/>
      </rPr>
      <t>CIF</t>
    </r>
    <r>
      <rPr>
        <sz val="9"/>
        <rFont val="Arial"/>
        <family val="2"/>
      </rPr>
      <t xml:space="preserve"> ( Clasificación  Internacional de la funcionalidad de la Discapacidad)
</t>
    </r>
  </si>
  <si>
    <t>Total  de  Afiliados   Mayores de 50  años</t>
  </si>
  <si>
    <t xml:space="preserve"> Total usuarios de 45, 50, 55, 60,65,70 y 75 años, a quienes se les realizo la agudeza visual, en el ultimo año.</t>
  </si>
  <si>
    <t xml:space="preserve"> Proporción de usuarios mayores de 50 años  Tamizados para catarata,  en el ultimo año</t>
  </si>
  <si>
    <t>Proporción de Usuarios mayores de 50 años  con Diagnostico  de Catarata en el ultimo año</t>
  </si>
  <si>
    <t>Proporción de cirugías de catarata a  los usuarios mayores de 50 años  realizadas, en el ultimo año</t>
  </si>
  <si>
    <t>Proporción de Pacientes mayores de 50 años Tamizados para glaucoma, en el ultimo año</t>
  </si>
  <si>
    <t>Proporción de Usuarios mayores de 50 años  diagnosticados con  Glaucoma,  en el ultimo año</t>
  </si>
  <si>
    <t>Proporción de usuarios mayores de 50 años a  quienes  se le realizaron tamizaje auditivo en el ultimo año,  por medio de (Otoscopia,  voz y señalamiento)</t>
  </si>
  <si>
    <t xml:space="preserve"> Proporción de Usuarios  mayores de 50 años, remitidos  a OTORRINO,  en el ultimo año.</t>
  </si>
  <si>
    <t>Numero de  Usuarios mayores de 50 años remitidos a  AUDIOLOGO, en el ultimo año.</t>
  </si>
  <si>
    <t>Numero de  AUDIOMETRIAS realizadas a mayores de 50 años,  en el ultimo año.</t>
  </si>
  <si>
    <t xml:space="preserve"> Numero de  Usuarios mayores de 50 años con diagnostico de hipoacusia por ruido, en el ultimo año</t>
  </si>
  <si>
    <t>Numero de personas con diagnostico de vértigo mayores de 50 años , en el ultimo año</t>
  </si>
  <si>
    <t>bbbbb</t>
  </si>
  <si>
    <t>¿La IPS cuenta con un mecanismo  para diferenciar a los PCD al momento de la atención.</t>
  </si>
  <si>
    <t>se verificara mecanismo</t>
  </si>
  <si>
    <t xml:space="preserve"> La IPS cuenta  una base de datos estructurada de los pacientes con algún tipo de Discapacidad, reportada por la EPS y le realiza seguimiento.</t>
  </si>
  <si>
    <t>se verificara base de daroa</t>
  </si>
  <si>
    <t>Se realizan demanda inducida a el servicio de salud a la población, en cuanto a salud auditiva</t>
  </si>
  <si>
    <t>se verificara mediante soportes de la realizacion de demanada inducida</t>
  </si>
  <si>
    <t>La  IPS  Cuentan con un proceso estructurado para la captación de pacientes mayores de 50 años con factores de riesgos de  enfermedades visuales y hace seguimiento  a esta</t>
  </si>
  <si>
    <t>se verificara proceso de captacion</t>
  </si>
  <si>
    <t>La IPS utiliza el test de Sellen como método de tamizaje para alteraciones de la agudeza visual .</t>
  </si>
  <si>
    <t>se verificara lautilizacion del metodo</t>
  </si>
  <si>
    <t xml:space="preserve">TOTAL  DEMANDA INDUCIDA </t>
  </si>
  <si>
    <t>cccc</t>
  </si>
  <si>
    <t xml:space="preserve">4.CARACTERIZACIÓN POBLACIONAL </t>
  </si>
  <si>
    <t>OTROS DIAGNOSTICOS</t>
  </si>
  <si>
    <t xml:space="preserve">TOTAL  CARACTERIZACIÓN POBLACIONAL E INDICADORES ASIS </t>
  </si>
  <si>
    <t>De acuerdo a:  la Resolución 1536 del 11 de mayo del 2015 (Por la que se establecen disposiciones sobre el proceso de planeación integral de la Salud), Guía  conceptual  y metodología para la caracterización de la población afiliada Empresas Administradoras de Planes de Beneficios de Salud (EAPB), Anexo Técnico caracterización EABP.</t>
  </si>
  <si>
    <t>dddddd</t>
  </si>
  <si>
    <t xml:space="preserve">5.   ATENCION A POBLACIONES CON ENFOQUE DIFERENCIAL </t>
  </si>
  <si>
    <t>Afrocolombianos</t>
  </si>
  <si>
    <t>Escribir numero de personas afrocolombianas en condicion de discapacidad atendidas en el año 2017</t>
  </si>
  <si>
    <t>E.C. Discapacidad</t>
  </si>
  <si>
    <t>Escribir numero de personas en condicion de discapacidad atendidas en el año 2017</t>
  </si>
  <si>
    <t>Gestantes</t>
  </si>
  <si>
    <t>Escribir numero de mujeres gestantes en condicion de discapacidad atendidas  en el año 2017</t>
  </si>
  <si>
    <t>Privados de la Libertad</t>
  </si>
  <si>
    <t>Escribir numero de personas en condicion de discapacidad privadas de la libertad atendidas  en el año 2017</t>
  </si>
  <si>
    <t>Indígenas</t>
  </si>
  <si>
    <t>En situación de desplazamiento</t>
  </si>
  <si>
    <t>Escribir numero de personas en condicion de desplazamiento  atendidas en el año 2017</t>
  </si>
  <si>
    <t>Migrantes</t>
  </si>
  <si>
    <t>Escribir numero de mujeres gestantes en condicion de migrantes atendidas  en el año 2017</t>
  </si>
  <si>
    <t xml:space="preserve">TOTAL ATENCION A POBLACIONES VULNERABLES </t>
  </si>
  <si>
    <t>De acuerdo a Plan Decenal de salud 2012-2019. En su Dimensión  Transversal Diferencial de la poblaciones vulnerables</t>
  </si>
  <si>
    <t>eeeeee</t>
  </si>
  <si>
    <t>¿La información a usuarios se da de forma sencilla y a través de mecanismos sonoros, visuales, táctiles?</t>
  </si>
  <si>
    <t xml:space="preserve">
Se verificará  los mecanismos utilizados para brindar informacion a la poblacion en condicion de discapacidad (sonoros, visuales)</t>
  </si>
  <si>
    <t>¿Cuenta con mecanismos de priorización para la atención de PcD? (Ejemplo: Ventanilla especial, fila preferencial,etc?)</t>
  </si>
  <si>
    <t xml:space="preserve">
Se verificará  los mecanismos utilizados para priorizar la atencion a la poblacion en condicion de discapacidad</t>
  </si>
  <si>
    <t>La IPS cuenta con procesos de información para prevención del maltrato y abandono dirigido a los cuidadores de  las PcD</t>
  </si>
  <si>
    <t>se verificara el proceso de informacion mediante soportes</t>
  </si>
  <si>
    <t>La IPS  conoce el proceso para garantizar la atención y rehabilitación de las personas con Discapacidad</t>
  </si>
  <si>
    <t>se verificara el proceso mediante soportes</t>
  </si>
  <si>
    <t>Se realiza la exención para la cuota  moderadora  y copagos ( Según Circular 016 del 2014 y circular 010 de 2015 )</t>
  </si>
  <si>
    <t>se verificara  si en el stema la alerta de exencion de cupta moderadora</t>
  </si>
  <si>
    <t>TOTAL  ACCESIBILIDAD</t>
  </si>
  <si>
    <t>De acuerdo a Ley  Estatutaria 1618/2013 (Por medio de la cual se establecen las disposiciones para garantizar el pleno ejercicio de los derechos de las personas con discapacidad), Ley 1346/2009  (Por medio de la cual se aprueba la “Convención sobre los Derechos de las Personas con Discapacidad”, adoptada por la Asamblea General de las Naciones Unidas el 13 de diciembre de 2006 ).</t>
  </si>
  <si>
    <t>De acuerdo a Circular 016 del 2014 y circular 010 del 2015</t>
  </si>
  <si>
    <t>observaciones</t>
  </si>
  <si>
    <t>Servicio</t>
  </si>
  <si>
    <t>Numero de Días</t>
  </si>
  <si>
    <t>Medicina General</t>
  </si>
  <si>
    <t>Numero de dias para consulta por medicina general</t>
  </si>
  <si>
    <t>La IPS cuenta con algún mecanismo para priorizar  y garantizar la oportunidad en la atención a la persona con discapacidad? ¿Cómo?</t>
  </si>
  <si>
    <t>Se verificaran los mecanismos implementados para garantizar a la persona con discapacidad una atencion oportuna</t>
  </si>
  <si>
    <t>De acuerdo a Resolución numero 1552 del 14  de Mayo del  2013 ( establece la oportunidad en la asignación de citas) Resolución 0256 del 5 de febrero del 2016 (Por la cual se dictan disposiciones en relación con el Sistema de Información para
la Calidad y se establecen los indicadores para el monitoreo de la calidad en salud )</t>
  </si>
  <si>
    <t>La IPS tiene un plan de capacitaciones al personal de salud en lo relacionado con Atención a la población con Discapacidad, como también la  inclusión al RLCPCD</t>
  </si>
  <si>
    <t>Describir las capacitaciones brindadas en lo relacionado con atencion a la poblacion con discapacidad y adjuntar las actas correspondientes, ya que durante la visita se verificarán</t>
  </si>
  <si>
    <t>¿se tiene  material informativo en Braille?</t>
  </si>
  <si>
    <t>Describir si tienen implementado material educativo en Braile y como es el proceso de entrega a los pacientes</t>
  </si>
  <si>
    <t>La IPS tiene identificado los posibles riesgos de seguridad dependiendo el tipo de discapacidad al momento de la atención del paciente. ¿Como?</t>
  </si>
  <si>
    <t>Se verificara  proceso de seguridad del paciente</t>
  </si>
  <si>
    <t xml:space="preserve">Se tiene implementada  la GUIA DE ACTIVIDADES PROMOCIONALES Y PREVENTIVAS PARA EL DESARROLLO DE LA ESTRATEGIA DE INFORMACIÓN, EDUCACIÓN, COMUNICACIÓN - IEC EN SALUD AUDITIVA Y COMUNICATIVA, en cuanto salud auditiva en su población afiliada (cuidado del oído y audición, identificación de alertas tempranas, reconocimiento de manifestaciones de pérdida auditiva, adopción de conductas protectoras. </t>
  </si>
  <si>
    <t xml:space="preserve">se revisara la guia </t>
  </si>
  <si>
    <t xml:space="preserve">La IPS tiene un plan de capacitaciones al personal de salud en los componentes de salud visual y auditiva . </t>
  </si>
  <si>
    <t>Describir las capacitaciones brindadas en lo relacionado con atencion en lo relacionado a salud visual y auditiva y adjuntar las actas correspondientes, ya que durante la visita se verificarán</t>
  </si>
  <si>
    <t>OBSERVACION DE LA ATENCION</t>
  </si>
  <si>
    <t>De acuerdo a los  LINEAMIENTOS PARA LA PROMOCIÓN Y GESTIÓN INTEGRAL DE LA SALUD AUDITIVA Y COMUNICATIVA "Somos todo oídos”, LINEAMIENTO PARA LA IMPLEMENTACION DE ACTIVIDADES DE PROMOCION DE LA SALUD VISUAL, CONTROL DE ALTERACIONES VISUALES Y DISCAPACIDAD VISUAL EVITABLE (ESTRATEGIA VISION 2020) De acuerdo a Ley  Estatutaria 1618/2013 (Por medio de la cual se establecen las disposiciones para garantizar el pleno ejercicio de los derechos de las personas con discapacidad), Ley 1346/2009  (Por medio de la cual se aprueba la “Convención sobre los Derechos de las Personas con Discapacidad”, adoptada por la Asamblea General de las Naciones Unidas el 13 de diciembre de 2006 ).</t>
  </si>
  <si>
    <t>9.PERTINENCIA</t>
  </si>
  <si>
    <t xml:space="preserve"> La IPS  cuenta una ruta claro  para la atención de los pacientes con discapacidad.</t>
  </si>
  <si>
    <t>se verificara por medio de soportes la ruta de atencion de los pacientes con discapacidad</t>
  </si>
  <si>
    <t xml:space="preserve">Los profesionales  tienen claro que pacientes envían a la toma de  logo audiometrías y audiometrías  </t>
  </si>
  <si>
    <t xml:space="preserve">se verificara mediante la pregunta a el profesional que pacientes deben enviar la toma de logoadiometria y audiometria </t>
  </si>
  <si>
    <t>Los profesionales tiene claro que pacientes se deben enviar a el servicio de  optometría y oftalmología</t>
  </si>
  <si>
    <t xml:space="preserve">se verificara mediante la pregunta a el profesional que pacientes deben enviar  a el servicio de optometria y oftalmologia </t>
  </si>
  <si>
    <t xml:space="preserve">AUDITORIA DE HC </t>
  </si>
  <si>
    <t>De acuerdo a la Resolución 1536 del 11 de mayo del 2015 (Por la que se establecen disposiciones sobre el proceso de planeación integral de la Salud),  Guía  conceptual  y metodología para la caracterización de la población afiliada Empresas Administradoras de Planes de Beneficios de Salud (EAPB), Anexo Técnico caracterización EABP.  Plan Decenal de salud 2012-2019. En su Dimensión  Transversal Diferencial de la poblaciones vulnerables. Ley  Estatutaria 1618/2013 (Por medio de la cual se establecen las disposiciones para garantizar el pleno ejercicio de los derechos de las personas con discapacidad), Ley 1346/2009  (Por medio de la cual se aprueba la “Convención sobre los Derechos de las Personas con Discapacidad”, adoptada por la Asamblea General de las Naciones Unidas el 13 de diciembre de 2006 ), LINEAMIENTOS PARA LA PROMOCIÓN Y GESTIÓN INTEGRAL DE LA SALUD AUDITIVA Y COMUNICATIVA "Somos todo oídos”, LINEAMIENTO PARA LA IMPLEMENTACION DE ACTIVIDADES DE PROMOCION DE LA SALUD VISUAL, CONTROL DE ALTERACIONES VISUALES Y DISCAPACIDAD VISUAL EVITABLE (ESTRATEGIA VISION 2020)</t>
  </si>
  <si>
    <t>Institución: IPS</t>
  </si>
  <si>
    <t>Nombre:</t>
  </si>
  <si>
    <t>Cedula:</t>
  </si>
  <si>
    <t xml:space="preserve">Cedula: </t>
  </si>
  <si>
    <t>LISTA DE CHEQUEO CANCER DE PROSTATA Y COLORRECTAL</t>
  </si>
  <si>
    <t>Nombre del coordinador</t>
  </si>
  <si>
    <t>Perfil o profesión de base del coordinador</t>
  </si>
  <si>
    <t>Correo del coordinador</t>
  </si>
  <si>
    <t>Teléfono del coordinador</t>
  </si>
  <si>
    <t>Tiempo en el programa del coordinador</t>
  </si>
  <si>
    <t xml:space="preserve">Médicos Generales </t>
  </si>
  <si>
    <t>Médicos Especialistas</t>
  </si>
  <si>
    <t xml:space="preserve">TOTAL CAPACIDAD INSTALADA Y RED </t>
  </si>
  <si>
    <t>POBLACION</t>
  </si>
  <si>
    <t>Total de Usuarios asignados desde la EPS</t>
  </si>
  <si>
    <t>Total de Usuarios Afiliados ≥ 50 años</t>
  </si>
  <si>
    <t>Total de Usuarios Hombres ≥ 50 años</t>
  </si>
  <si>
    <t>Total de Usuarios Diagnosticados con Cáncer de Próstata</t>
  </si>
  <si>
    <t>Ca de Próstata</t>
  </si>
  <si>
    <t>Proporción de Pacientes tamizados para Cáncer de Próstata por medio de PSA (Antígeno Prostático) en el ultimo año</t>
  </si>
  <si>
    <t>Proporción de Pacientes tamizados para Cáncer de Próstata por medio de Tacto Rectal en el ultimo año</t>
  </si>
  <si>
    <t xml:space="preserve">Proporción de Pacientes con alteración del PSA </t>
  </si>
  <si>
    <t xml:space="preserve">Rangos de normalidad para el PSA ajustado por la edad </t>
  </si>
  <si>
    <t>Proporción de Pacientes con alteración del PSA remitidos a Urología</t>
  </si>
  <si>
    <t xml:space="preserve">Edad (años) </t>
  </si>
  <si>
    <t xml:space="preserve">PSA normal </t>
  </si>
  <si>
    <t>Ca Colorrectal</t>
  </si>
  <si>
    <t>Total de Usuarios Diagnosticados Cáncer Colorrectal</t>
  </si>
  <si>
    <t xml:space="preserve">40-49 </t>
  </si>
  <si>
    <t xml:space="preserve">0-2,5 ng/ml </t>
  </si>
  <si>
    <t>Proporción de Pacientes Tamizados para Cáncer Colorrectal por medio de SOMF (Sangre Oculta en Materia Fecal) en el ultimo año</t>
  </si>
  <si>
    <t xml:space="preserve">50-59 </t>
  </si>
  <si>
    <t xml:space="preserve">0-3,5 ng/ml </t>
  </si>
  <si>
    <t>Proporción de Pacientes Tamizados para Cáncer Colorrectal por medio de Colonoscopia en el ultimo año</t>
  </si>
  <si>
    <t xml:space="preserve">60-69 </t>
  </si>
  <si>
    <t xml:space="preserve">0-4,5 ng/ml </t>
  </si>
  <si>
    <t>Proporción de Pacientes  con alteración en las pruebas de Tamizaje para Cáncer Colorrectal</t>
  </si>
  <si>
    <t xml:space="preserve">70-79 </t>
  </si>
  <si>
    <t xml:space="preserve">0-6,5 ng/ml </t>
  </si>
  <si>
    <t>Proporción de Pacientes  con alteración en las pruebas de Tamizaje para Cáncer Colorrectal remitidos a Gastroenterología</t>
  </si>
  <si>
    <t xml:space="preserve">TOTAL COBERTURAS  DT, PE E INDICADORES  </t>
  </si>
  <si>
    <t>¿La IPS cuenta con una base de datos estructurada de los pacientes con Cáncer Próstata y realiza un seguimiento a ésta</t>
  </si>
  <si>
    <t>¿La IPS cuenta con una base de datos estructurada de los pacientes con Cáncer colorrectal y realiza un seguimiento a ésta</t>
  </si>
  <si>
    <t>Se realiza búsqueda activa del usuario en riesgo de cáncer de protara y cáncer colorrectal ¿Cómo es el proceso?</t>
  </si>
  <si>
    <t>Cuentan con un proceso estructurado para la captación de pacientes con riesgo de Cáncer de próstata y se sugiere establecer metas en cuento PSA y Tacto rectal para aumentar la coberturas a los pacientes mayores de 50 años.</t>
  </si>
  <si>
    <t>¿Cuentan con un proceso estructurado para la captación de pacientes con riesgo de Cáncer  Colorrectal y se sugiere establecer metas en cuento SOMF para aumentar la coberturas a los pacientes mayores de 50 años.</t>
  </si>
  <si>
    <t>TOTAL  CARACTERIZACIÓN POBLACIONAL</t>
  </si>
  <si>
    <t>Gestantes solo para cáncer colorrectal.</t>
  </si>
  <si>
    <t>TOTAL  ATENCION A POBLACIONES VULNERABLES</t>
  </si>
  <si>
    <t xml:space="preserve">Se tiene el proceso socializado para los profesionales acerca del de las rutas de la IPS para que el paciente acceda a los servicios de cuidados paliativos. </t>
  </si>
  <si>
    <t>Medico General</t>
  </si>
  <si>
    <t>La IPS  conoce y aplica el proceso de remisión a  especialistas( Urología, gastroenterología) y se le realiza seguimiento a la oportunidad</t>
  </si>
  <si>
    <t>Protocolos y/o guías de atención en Cáncer Colorrectal y de Próstata</t>
  </si>
  <si>
    <t>Flujogramas y/o guías de atención disponibles</t>
  </si>
  <si>
    <t>Plan de capacitaciones al personal de salud en lo relacionado con Cáncer de Próstata y Colorrectal</t>
  </si>
  <si>
    <t>Estrategias IEC para aplicar al paciente en lo relacionado con Cáncer de Próstata y Colorrectal</t>
  </si>
  <si>
    <t>Medición de la receptividad y satisfacción  del paciente</t>
  </si>
  <si>
    <t>Adherencia a Guías de Practica Clínica</t>
  </si>
  <si>
    <t>¿Se evidencia el reporte de los pacientes diagnosticados con Cáncer a la EPS?</t>
  </si>
  <si>
    <t>La IPS  cuenta los factores de riesgo a la hora de clasificar a un paciente con o sin riesgo de Cáncer de Próstata  (familiares de primer o segundo grado, raza negra, obesidad, consumo de grasas saturadas, tabaquismo, consumo de alcohol)</t>
  </si>
  <si>
    <t>La IPS  cuenta los factores de riesgo a la hora de clasificar a un paciente con o sin riesgo de Cáncer  Colorrectal  (antecedentes personales y familiares en primer grado de poliposis adenomatosis miliar(PAF) Historia familiar de cáncer de colon y recto polipodio hereditario(CCRNPH), enfermedad infamatoria intestinal (EII), y esto se evidencia en la Historia Clínica. Agregar otro estándar para cáncer colorrectal donde pregunte si se realiza la clasificación del riesgo.</t>
  </si>
  <si>
    <t>La IPS cuenta con un método de seguimiento para el tamizaje  para Cáncer de Próstata por medio de Antígeno Prostático (PSA)</t>
  </si>
  <si>
    <t>La IPS cuenta con un método de seguimiento para el  tamizaje  para Cáncer de Próstata por medio de tacto rectal</t>
  </si>
  <si>
    <t>La IPS cuenta con un método de seguimiento para la  tamización para Cáncer Colorrectal por medio de Sangre Oculta en Materia Fecal (SOMF) o Prueba de Guayaco</t>
  </si>
  <si>
    <t>La IPS cuenta con un método de seguimiento la tamización para Cáncer Colorrectal por medio de Colonoscopia</t>
  </si>
  <si>
    <t>La IPS cuenta con una ruta de atención para los pacientes que presenten un PSA elevado o tacto rectal alterado.</t>
  </si>
  <si>
    <t>La IPS realiza un seguimiento de los pacientes que presentan alteración en las pruebas de tamizaje  de cáncer colorrectal  y como es el  seguimiento.</t>
  </si>
  <si>
    <t>La IPS realiza  tamización de cáncer de próstata( CADA 5 AÑOS ) paciente sin factor de riesgo alto para los pacientes mayores de 50 años.</t>
  </si>
  <si>
    <t xml:space="preserve">La IPS realiza tamizaje para  cáncer colorrectal por medio de SOMF ( CADA 2 AÑOS ) paciente sin factor de riesgo alto </t>
  </si>
  <si>
    <t xml:space="preserve">La IPS realiza tamizaje para  cáncer colorrectal por medio de colonoscopia ( CADA 10 años o dependiendo d ella clasificación del riesgo. </t>
  </si>
  <si>
    <t>Numero de Medicos Generales contratados</t>
  </si>
  <si>
    <t>Numero de Medicos especialistas contratados</t>
  </si>
  <si>
    <t xml:space="preserve">OBSERVACIONES: </t>
  </si>
  <si>
    <t>OBSERVACIONES:</t>
  </si>
  <si>
    <t>Se debe diligenciar si cuentan o no con la base de datos y como se realiza el seguimiento a ésta, y durante la visita de asistencia tecnica se debe evidenciar la base de datos</t>
  </si>
  <si>
    <t>Se verificará el proceso de captacion de pacientes en  riesgo de Cancer de prostata y Colorrectal para Iniciar atencion integral de éstos, y sus soportes</t>
  </si>
  <si>
    <t>Se verificará el proceso de captacion de pacientes en  riesgo de Cancer de prostata en cuento PSA y Tacto rectal</t>
  </si>
  <si>
    <t>Se verificará el proceso de captacion de pacientes en  riesgo de Cancer Cancer  Colorrectal  para aumentar la coberturas a los pacientes mayores de 50 años.</t>
  </si>
  <si>
    <t>OBSERVACIONES</t>
  </si>
  <si>
    <r>
      <t xml:space="preserve">OBSERVACIONES: </t>
    </r>
    <r>
      <rPr>
        <sz val="9"/>
        <color theme="0"/>
        <rFont val="Calibri"/>
        <family val="2"/>
        <scheme val="minor"/>
      </rPr>
      <t/>
    </r>
  </si>
  <si>
    <t>Escribir numero de personas afrocolombianas con  Cancer de prostata y/o Colorrectal atendidas en el año 2017</t>
  </si>
  <si>
    <t>Escribir numero de personas con  Cancer de prostata y/o Colorrectal  en condicion de discapacidad atendidas en el año 2017</t>
  </si>
  <si>
    <t>Escribir numero de mujeres gestantes con  Cancer Colorrectal  atendidas  en el año 2017</t>
  </si>
  <si>
    <t>Escribir numero de personas indigenas con Cancer de prostata y/o Colorrectal atendidas  en el año 2017</t>
  </si>
  <si>
    <t>Escribir numero de personas con Cancer de prostata y/o Colorrectal  en situacion de desplazamiento  atendidas con  en el año 2017</t>
  </si>
  <si>
    <t>Escribir numero de personas con  Cancer de prostata y/o Colorrectal migrantes atendidas  en el año 2017</t>
  </si>
  <si>
    <t>Escribir numero de personas con  Cancer de prostata y/o Colorrectal  privadas de la libertad atendidas  en el año 2017</t>
  </si>
  <si>
    <t xml:space="preserve">se verificara el procexos socializado para los profesionales acerca de las rutas de la IPS por medio de los soportes de las capacitaciones </t>
  </si>
  <si>
    <r>
      <t xml:space="preserve">OBSERVACIONES: </t>
    </r>
    <r>
      <rPr>
        <sz val="10"/>
        <color theme="0"/>
        <rFont val="Arial"/>
        <family val="2"/>
      </rPr>
      <t xml:space="preserve"> </t>
    </r>
  </si>
  <si>
    <t>Numero de dias para consulta por medico general</t>
  </si>
  <si>
    <t>Numero de dias para consulta por medico especialista</t>
  </si>
  <si>
    <t xml:space="preserve"> se verificará si cuentan o no con protocolos y/o Guias de atencion en Cancer de Prostata y Colorrectal. Dicho material debe estar disponible durante la visita</t>
  </si>
  <si>
    <t xml:space="preserve"> se verificará si los Flujogramas de atencion en Cancer de Prostata y Colorrectal se encuentran disponibles para que el personal de salud acceda facilmente. Dicho material debe estar disponible durante la visita</t>
  </si>
  <si>
    <t xml:space="preserve"> se verificará si las capacitaciones brindadas en lo relacionado con Cancer de Prostata y Colorrectal y adjuntar las actas y soportes correspondientes</t>
  </si>
  <si>
    <t xml:space="preserve"> se verificará si se aplica la estrategia IEC para los usuarios en lo relacionado con cancer colorrectal y de prostata, las ayudas tecnicas y a que poblacion de dirige. Adjuntar actas de educacion brindada o demas soportes relacionados</t>
  </si>
  <si>
    <t>se verificará como se evalua la receptividad de los pacientes a la educacion brindada y adjuntar los soportes</t>
  </si>
  <si>
    <t>se verificará los resultados obtenidos  de las evaluaciones de las auditorias Para adherencia a GPC,  o como se esta evaluando la adherencia a GPC. Adjuntar soportes</t>
  </si>
  <si>
    <t xml:space="preserve">se verificará si tienen implementado un proceso de consolidacion, seguimiento y envio de la informacion de los pacientes con cancer para reportar a la EPS (formatos), describir como es el proceso. </t>
  </si>
  <si>
    <t>Espacio para diligenciar solo por el referente de la Secretaria de Salud y Seguridad Social, ya que la informacion se verificara durante la visita por medio de revision de la guia de atencion e Historia Clinica</t>
  </si>
  <si>
    <t xml:space="preserve">Espacio para diligenciar solo por el referente de la Secretaria de Salud y Seguridad Social, ya que la informacion se verificara durante la visita por medio de revision de la guia de atencion e Historia Clinica.
 Adjuntar actas de capacitacion a los usuarios en estos temas especificos si se cuenta con ella. </t>
  </si>
  <si>
    <t xml:space="preserve">Espacio para diligenciar solo por el referente de la Secretaria de Salud y Seguridad Social, ya que la informacion se verificara durante la visita por medio de revision de la guia de atencion e Historia Clinica. 
Adjuntar actas de capacitacion al personal de salud en estos temas especificos si se cuenta con ella. </t>
  </si>
  <si>
    <t>Espacio para diligenciar solo por el referente de la Secretaria de Salud y Seguridad Social, ya que se verificara como es el mecanismo que se tiene para realizar seguimiento a los pacientes que presentar alteracion de las pruebas de tamizaje para Cancer colorrectal y de Prostata, y si se reporta dicho seguimiento a la EPS</t>
  </si>
  <si>
    <t>Espacio para diligenciar solo por el referente de la Secretaria de Salud y Seguridad Social, se verificara la frecuencia y edades de tamizacion para cancer de prostata</t>
  </si>
  <si>
    <t>Espacio para diligenciar solo por el referente de la Secretaria de Salud y Seguridad Social, se verificara la frecuencia y edades de tamizacion para cancer Colorrectal</t>
  </si>
  <si>
    <t xml:space="preserve">OBSERVACIONES:  </t>
  </si>
  <si>
    <t xml:space="preserve">10. DOCUMENTACION </t>
  </si>
  <si>
    <t xml:space="preserve">TUBERCULOSIS Y LEPRA </t>
  </si>
  <si>
    <t>Medico líder del programa con capacitaciones ajustadas a las normas del programa.</t>
  </si>
  <si>
    <t>Enfermera del programa de tuberculosis con conocimiento en normatividad vigente y manejo de aplicativo sisap.</t>
  </si>
  <si>
    <t>Auxiliar de enfermería</t>
  </si>
  <si>
    <t>El consultorio donde se presta la atención cuenta con Bascula</t>
  </si>
  <si>
    <t>El consultorio donde se presta la atención cuenta con Tensiómetros</t>
  </si>
  <si>
    <t>El consultorio donde se presta la atención cuenta con Fonendoscopios</t>
  </si>
  <si>
    <t>El consultorio donde se presta la atención cuenta con Equipos de Órganos</t>
  </si>
  <si>
    <t>TOTAL CAPACIDAD INSTALADA Y RED</t>
  </si>
  <si>
    <t>Indicador</t>
  </si>
  <si>
    <t>total casos</t>
  </si>
  <si>
    <t>%</t>
  </si>
  <si>
    <t>SR Programados</t>
  </si>
  <si>
    <t>SR Captados</t>
  </si>
  <si>
    <t>SR Examinados</t>
  </si>
  <si>
    <t>Promedio de baciloscopia por sintomático respiratorio</t>
  </si>
  <si>
    <t>% de Casos que iniciaron tratamiento y se les realizo BK</t>
  </si>
  <si>
    <t>% de curados por encima del 85%</t>
  </si>
  <si>
    <t>% tratamientos terminados por encima del 85%</t>
  </si>
  <si>
    <t xml:space="preserve">Fracasos </t>
  </si>
  <si>
    <t xml:space="preserve">Abandonos </t>
  </si>
  <si>
    <t>Fallecidos</t>
  </si>
  <si>
    <t>Transferidos</t>
  </si>
  <si>
    <t>Porcentaje de Negativización de la baciloscopia al 2do mes de tratamiento</t>
  </si>
  <si>
    <t>Número  de pacientes del programa previamente tratados</t>
  </si>
  <si>
    <t>Número de pacientes previamente tratados a los que se les realizó cultivo y PSF</t>
  </si>
  <si>
    <t>Número de  pacientes con Coinfección</t>
  </si>
  <si>
    <t>Cuántos de estos pacientes se les realizó cultivo y PSF</t>
  </si>
  <si>
    <t>¿Realiza seguimiento a los sintomáticos respiratorios captados mediante el cruce entre el libro de sintomáticos respiratorios y libro de registro diario de baciloscopia y cultivo?</t>
  </si>
  <si>
    <t>Número de pacientes menores de 15 años</t>
  </si>
  <si>
    <t>TOTAL .COBERTURAS  DT Y PE Y INDICADORES</t>
  </si>
  <si>
    <t>Implementa estrategias de captación de sintomáticos respiratorios en su institución ¿Cuáles?</t>
  </si>
  <si>
    <t xml:space="preserve">Realizan búsqueda de sintomático dermatológico. Tiene protocolo socializado de búsqueda de sintomáticos dermatológicos </t>
  </si>
  <si>
    <t>¿Se tiene una ruta definida y socializada para la para la captación y orientación de sintomáticos respiratorios?</t>
  </si>
  <si>
    <t>4.   CARACTERIZACION DE LA POBLACION</t>
  </si>
  <si>
    <t>TOTAL  CARACTERIZACION DE LA POBLACION</t>
  </si>
  <si>
    <t xml:space="preserve">Migrantes </t>
  </si>
  <si>
    <t xml:space="preserve">En situación de desplazamiento </t>
  </si>
  <si>
    <t xml:space="preserve">En situación de discapacidad </t>
  </si>
  <si>
    <t xml:space="preserve">Gestantes </t>
  </si>
  <si>
    <t>Privados de la libertad</t>
  </si>
  <si>
    <t xml:space="preserve">Habitantes de la calle </t>
  </si>
  <si>
    <t xml:space="preserve">TOTAL ATENCION A POBLACIONES  CON ENFOQUE DIFERENCIAL </t>
  </si>
  <si>
    <t>El horario y los días de atención del programa de tuberculosis y lepra  se oferta durante el tiempo que esta abierta la IPS para la entrega de tratamientos, seguimiento  y se ajustan a las necesidades de los usuarios?</t>
  </si>
  <si>
    <t>¿Cuántos pacientes recibieron asesoría de prueba voluntaria de VIH?</t>
  </si>
  <si>
    <t>¿A cuántos pacientes se res realizó tamizaje con Elisa para VIH o prueba rápida?</t>
  </si>
  <si>
    <t>¿A qué porcentaje de pacientes con diagnóstico de VIH se les descartó TB?</t>
  </si>
  <si>
    <t>¿Cuántos de los pacientes del programa presentan alguna condición de vulnerabilidad?</t>
  </si>
  <si>
    <t>Los tratamientos están siendo estrictamente supervisados DE ACUERDO A LOS HALLAZGOS DE SEGUIMIENTO A LA COHORTE?</t>
  </si>
  <si>
    <t>En los casos de lepra, se está supervisando la primera dosis de tratamiento y se hace seguimiento hasta completar el esquema PB o MB?</t>
  </si>
  <si>
    <t>Cuenta con el proceso para garantizar que el paciente acceda a las especialidades de atención integral según la necesidad (nutricionista, trabajo social, psicólogo, entre otros)?</t>
  </si>
  <si>
    <t>Exámenes de laboratorio</t>
  </si>
  <si>
    <t>Especialista</t>
  </si>
  <si>
    <t>8.SEGURIDAD</t>
  </si>
  <si>
    <t xml:space="preserve">¿Tienen plan de capacitación anual?(Verificar documento) y evidencia   de capacitación y  socialización  con   el personal de  salud  los  lineamientos y normatividad vigentes del Programa de Control de Tuberculosis y la Lepra </t>
  </si>
  <si>
    <t xml:space="preserve"> cuentan con la normatividad vigente y protocolos para la atención del programa de tuberculosis y lepra de fácil acceso para el personal de salud</t>
  </si>
  <si>
    <t>Se realizan actividades educativas en tuberculosis a los Usuarios de la institución.</t>
  </si>
  <si>
    <t>Se realizan actividades educativas y búsqueda de SR en poblaciones indígenas, afrodescendientes, desplazados, habitantes de calle y privados de la libertad.</t>
  </si>
  <si>
    <t>Las Tarjetas Individuales de Tratamiento están  totalmente diligenciadas (incluye caracterización de discapacidad en pacientes con diagnóstico de lepra)</t>
  </si>
  <si>
    <t>Diligencian y reportan de manera oportuna los análisis trimestrales de casos y actividades y los análisis de cohortes</t>
  </si>
  <si>
    <t xml:space="preserve">Se realizan controles bacteriológicos para TB a los 2, 4 y 6 meses. O los que sean necesarios en pacientes farmacorresistentes y casos especiales. </t>
  </si>
  <si>
    <t>El control y seguimiento a los usuarios del programa se realiza según criterios de normatividad vigente así: Medico: 2, 4, 6 meses, Enfermera: 1, 3, 5 meses, Auxiliar de enfermería para la administración del tratamiento.</t>
  </si>
  <si>
    <t>Cargo: Enfermero</t>
  </si>
  <si>
    <t>CC: 9871606</t>
  </si>
  <si>
    <t>Medico líder del programa con conocimiento en la normatividad vigente del programa.</t>
  </si>
  <si>
    <t>enfermera líder del programa con conocimiento en la normatividad vigente del programa.</t>
  </si>
  <si>
    <t>auxiliar de enfermeria con conocimiento normatividad de tuberculosis entrenado en la importancia en la adherencia al tratamiento y reacciones  adversas.</t>
  </si>
  <si>
    <t>consultorio medico equipado con elementos para prestar la atencion medica</t>
  </si>
  <si>
    <t xml:space="preserve">Observaciones: </t>
  </si>
  <si>
    <t>Diligenciar el numero total de casos y porcentaje de pacientes programados como sintomaticos respiratorios del trimestre evaluado</t>
  </si>
  <si>
    <t>Diligenciar el numero total de casos y porcentaje de pacientes captados como sintomaticos respiratorios del trimestre evaluado</t>
  </si>
  <si>
    <t>Diligenciar el numero total de casos y porcentaje de pacientes examinados como sintomaticos respiratorios del trimestre evaluado</t>
  </si>
  <si>
    <t>Promedio de baciloscopia por sintomático respiratorio. Sumatoria de todas las baciloscopias realizadas en el trimestre evaluado divido por el numero de pacientes que se realizaron las baciloscopias</t>
  </si>
  <si>
    <t>a cuantos de los usuarios que iniciaron tratamiento se les realizo BK</t>
  </si>
  <si>
    <t>Diligenciar el numero de casos y porcentaje de pacientes que egresaron del tratamiento como fracasos durante el periodo del reporte correspondiente.</t>
  </si>
  <si>
    <t>Diligenciar el numero de casos y porcentaje de pacientes que egresaron del tratamiento como abandonos durante el periodo del reporte correspondiente.</t>
  </si>
  <si>
    <t>Diligenciar el numero de casos y porcentaje de pacientes que egresaron del tratamiento como fallecidos durante el periodo del reporte correspondiente.</t>
  </si>
  <si>
    <t>Diligenciar el numero de casos y porcentaje de pacientes que egresaron del tratamiento como transferidos durante el periodo del reporte correspondiente.</t>
  </si>
  <si>
    <t>Diligenciar el numero de casos y porcentaje de pacientes con negativizacion de la baciloscipia al segundo mes de tratamiento</t>
  </si>
  <si>
    <t>Diligenciar el numero de casos y porcentaje de pacientes previamente tratados</t>
  </si>
  <si>
    <t>Número de  pacientes con Coinfección TB/VIH</t>
  </si>
  <si>
    <t>A cuántos de ellos se les inició terapia con Cotrimoxazol o trimetroprim sulfa</t>
  </si>
  <si>
    <t>A cuántos  pacientes con Coinfección TB/VIH se les inició terapia con Cotrimoxazol o trimetroprim sulfa</t>
  </si>
  <si>
    <t>Cuántos de estos  pacientes con Coinfección TB/VIH se les realizó cultivo y PSF</t>
  </si>
  <si>
    <t>que actividades realiza la institucion para la captacion de SR</t>
  </si>
  <si>
    <t>se debe tener documentado el procedimiento para la captacion de SR</t>
  </si>
  <si>
    <t>Pulmonar</t>
  </si>
  <si>
    <t>colocar el código</t>
  </si>
  <si>
    <t>Extrapulmonar meníngea</t>
  </si>
  <si>
    <t>Extrapulmonar ganglionar</t>
  </si>
  <si>
    <t xml:space="preserve">Extrapulmonar genitourinario </t>
  </si>
  <si>
    <t xml:space="preserve">Extrapulmonar peritoneal </t>
  </si>
  <si>
    <t>Observaciones:</t>
  </si>
  <si>
    <t>El horario y los días (cuantos dias a la semana) de atención del programa de tuberculosis y lepra  se oferta durante el tiempo que esta abierta la IPS para la entrega de tratamientos, seguimiento  y se ajustan a las necesidades de los usuarios?</t>
  </si>
  <si>
    <t>¿A qué porcentaje de pacientes con diagnóstico de VIH asignados a IPS se les descartó TB?</t>
  </si>
  <si>
    <t>Numero de dias para consulta por medico general del programa de tuberculosis</t>
  </si>
  <si>
    <t xml:space="preserve">numero de dias para acceder a la realizacion de examenes. El servicio de laboratorio se presta en la IPS? O en que entidad se presta? Requiere autorizacion previa? </t>
  </si>
  <si>
    <t>imagenología.</t>
  </si>
  <si>
    <t xml:space="preserve">numero de dias para acceder a la realizacion de imágenes diagnosticads. El servicio de imagenologia se presta en la IPS? O en que entidad se presta? Requiere autorizacion previa? </t>
  </si>
  <si>
    <t xml:space="preserve">Numero de dias para consulta por medico especialista. Este servicio se presta en la IPS? O en que entidad se presta? Requiere autorizacion previa? </t>
  </si>
  <si>
    <t>Se realizan actividades educativas en tuberculosis a los Usuarios de la institución.  (verificar documentacion).</t>
  </si>
  <si>
    <t>Se realizan actividades educativas y búsqueda de SR en poblaciones indígenas, afrodescendientes, desplazados, habitantes de calle y privados de la libertad. (verficar documentacion)</t>
  </si>
  <si>
    <r>
      <t xml:space="preserve">Las Tarjetas Individuales de Tratamiento están </t>
    </r>
    <r>
      <rPr>
        <b/>
        <sz val="10"/>
        <color theme="2" tint="-0.249977111117893"/>
        <rFont val="Arial"/>
        <family val="2"/>
      </rPr>
      <t xml:space="preserve">totalmente diligenciadas </t>
    </r>
    <r>
      <rPr>
        <sz val="10"/>
        <color theme="2" tint="-0.249977111117893"/>
        <rFont val="Arial"/>
        <family val="2"/>
      </rPr>
      <t>(incluye caracterización de discapacidad en pacientes con diagnóstico de lepra)</t>
    </r>
  </si>
  <si>
    <t>Diligencian y reportan de manera oportuna los análisis trimestrales de casos y actividades y los análisis de cohortes. (verificar informes trimestrales)</t>
  </si>
  <si>
    <t xml:space="preserve">Institución </t>
  </si>
  <si>
    <t>Nombre: JHON EDWIN MARTINEZ RAMIREZ</t>
  </si>
  <si>
    <t>Cargo:</t>
  </si>
  <si>
    <t>CC:</t>
  </si>
  <si>
    <t>FORMATO OBSERVACION CONTROL HTA, DM</t>
  </si>
  <si>
    <t>IPS</t>
  </si>
  <si>
    <t>Mayorca</t>
  </si>
  <si>
    <t>26 de abril</t>
  </si>
  <si>
    <t>ESTANDAR A VERIFICAR</t>
  </si>
  <si>
    <t>ANTECEDENTES</t>
  </si>
  <si>
    <t>El medico indaga sobre antecedentes personales y familiares (Como primera vez y en cada control para actualizar)</t>
  </si>
  <si>
    <t>No se realiza actualización de los antecedentes del paciente</t>
  </si>
  <si>
    <t>El medico indaga sobre factores de riesgo y hábitos del paciente (Como primera vez y en cada control para actualizar)</t>
  </si>
  <si>
    <t>Indaga sobre dificultades con el tratamiento</t>
  </si>
  <si>
    <t xml:space="preserve">El medico indaga sobre síntomas de alarma </t>
  </si>
  <si>
    <t>Indaga sobre dolor precordial, para lo cual la paciente refiere dolor epigástrico, boca seca, astenia, mareo. Se indaga sobre posible hipotiroidismo, o enfermedad cardiaca. Se solicita prueba de tolerancia oral a la glucosa</t>
  </si>
  <si>
    <t>El medico indaga sobre efectos adversos de los medicamentos</t>
  </si>
  <si>
    <t>Indaga sobre dosis de medicamentos, y problemas con estos, para lo cual la paciente refiere deposiciones diarreicas asociadas a la Metformina</t>
  </si>
  <si>
    <t>EXAMEN FISICO</t>
  </si>
  <si>
    <t>El medico realiza adecuada revisión por sistemas en búsqueda de síntomas neurológicos (cefalea, disminución de agudeza visual, disminución de la fuerza muscular), edemas, disnea, valoración de los pies.</t>
  </si>
  <si>
    <t>Solo se ausculta a la paciente a nivel pulmonar, pero no se realiza revision por cada sistema</t>
  </si>
  <si>
    <t>Se realiza toma de Tensión Arterial</t>
  </si>
  <si>
    <t>Se toma adecuadamente y se retroalimenta a la paciente</t>
  </si>
  <si>
    <t>Se realiza Toma de Frecuencia Cardiaca</t>
  </si>
  <si>
    <t>Se toma adecuadamente</t>
  </si>
  <si>
    <t>Se realiza Toma de Frecuencia Respiratoria</t>
  </si>
  <si>
    <t>Se realiza Toma de Peso</t>
  </si>
  <si>
    <t xml:space="preserve">Se brinda acompañamiento en la toma de peso </t>
  </si>
  <si>
    <t>Se realiza Calculo de IMC</t>
  </si>
  <si>
    <t>No se retroalimenta al paciente</t>
  </si>
  <si>
    <t>Se realiza Toma de Perímetro Abdominal</t>
  </si>
  <si>
    <t>Se realiza revisión en cuello</t>
  </si>
  <si>
    <t>Se realiza revisión del sistema cardiopulmonar</t>
  </si>
  <si>
    <t>Ausculta en diferentes campos pulmonares</t>
  </si>
  <si>
    <t>Se realiza revisión de abdomen</t>
  </si>
  <si>
    <t>Se realiza revisión de extremidades</t>
  </si>
  <si>
    <t xml:space="preserve">No se realiza, solo se indaga acerca de heridas en pies, se brinda educación en cuidado de los pies </t>
  </si>
  <si>
    <t>EDUCACION</t>
  </si>
  <si>
    <t>Se educa en cuanto a signos y síntomas de alarma</t>
  </si>
  <si>
    <t>Se brinda educada educación en este tema</t>
  </si>
  <si>
    <t>Se educa en cuanto a importancia de realizar actividad física</t>
  </si>
  <si>
    <t xml:space="preserve">No se educa en este aspecto para lo cual la medico refiere que la consulta de 20 minutos no es suficiente para educar </t>
  </si>
  <si>
    <t>Se educa en cuanto a importancia de la alimentación baja en sodio</t>
  </si>
  <si>
    <t>Se educa en cuanto a importancia de realizarse auto monitoreo de tensión arterial en casa</t>
  </si>
  <si>
    <t>Se informa al paciente acerca de su situación clínica y pautas a seguir en cuanto al tratamiento</t>
  </si>
  <si>
    <t>Se retroalimenta al paciente acerca de resultados de paraclínicos</t>
  </si>
  <si>
    <t>CONDUCTAS ESECIFICAS</t>
  </si>
  <si>
    <t>Si el paciente presenta sobrepeso y obesidad: Se brinda una conducta especifica como remisión a Nutrición o inicio de manejo farmacológico con Orlistat</t>
  </si>
  <si>
    <t>no aplica</t>
  </si>
  <si>
    <t>Si se recomienda el inicio de manejo farmacológico para el sobrepeso y obesidad con Orlistat, se brindan suplementos vitamínicos.</t>
  </si>
  <si>
    <t>Si el paciente es diabético, se educa acerca de la adecuada aplicación y uso de la insulina y toma de glucometrías</t>
  </si>
  <si>
    <t>PRUEBAS ESPECIFICAS</t>
  </si>
  <si>
    <t>Se solicitan los para clínicos según la normatividad</t>
  </si>
  <si>
    <t xml:space="preserve">no aplica, paciente que ya tiene paraclínicos </t>
  </si>
  <si>
    <t xml:space="preserve">Se calcula riesgo cardiovascular por Framingham </t>
  </si>
  <si>
    <t>La profesional refiere que se calculo RCV, pero no se tiene el ajuste para Colombia, se da recomendación</t>
  </si>
  <si>
    <t>Se calcula la TFG</t>
  </si>
  <si>
    <t>en el control no se realizo</t>
  </si>
  <si>
    <t>Se verifica remisiones pendientes, y se remite a las especialidades según normatividad</t>
  </si>
  <si>
    <t>Se indaga acerca de valoración por Oftalmologia</t>
  </si>
  <si>
    <t xml:space="preserve">Observaciones: Doctora Katherine Acevedo. La medico refiere que el tiempo del control (20 minutos), no es suficiente para todo lo que este implica, limitando la educación. No se actualizan antecedentes. No se calcula TFG, y en cuanto a riesgo cardiovascular, no se ajusta el valor para Colombia, lo cual se asesora. No se realiza adecuada revision pos sistemas. Se verifican las remisiones pertinentes. </t>
  </si>
  <si>
    <t>Fecha:</t>
  </si>
  <si>
    <t>Programa o estrategia</t>
  </si>
  <si>
    <t xml:space="preserve">Auditor : </t>
  </si>
  <si>
    <t>DUBYS BERNAL ARIAS</t>
  </si>
  <si>
    <t>IDENTIFICACIÓN</t>
  </si>
  <si>
    <t>EDAD</t>
  </si>
  <si>
    <t xml:space="preserve">ACUDIENTE </t>
  </si>
  <si>
    <t xml:space="preserve">ANTECEDENTES PESONALES Y FAMILIARES </t>
  </si>
  <si>
    <t xml:space="preserve">EXAMEN FISICO </t>
  </si>
  <si>
    <t xml:space="preserve">EVALUACION PULPAR </t>
  </si>
  <si>
    <t>EVALUACION PERIODONTAL</t>
  </si>
  <si>
    <t>EXAMEN DENTAL</t>
  </si>
  <si>
    <t>CPB</t>
  </si>
  <si>
    <t>ACTIVIDADES DETECCION TEMPRANA Y PROTECCION ESPECIFICA</t>
  </si>
  <si>
    <t xml:space="preserve">EVOLUCION  </t>
  </si>
  <si>
    <t>CONSENTIMIENTO INFORMADO</t>
  </si>
  <si>
    <t xml:space="preserve">REMISIONES </t>
  </si>
  <si>
    <t>REMISIONES</t>
  </si>
  <si>
    <t>DOCUMENTO</t>
  </si>
  <si>
    <t xml:space="preserve">REGISTRA ANTECEDENTES MEDICOS PERSONALES </t>
  </si>
  <si>
    <t xml:space="preserve">REGISTRA ANTECEDENTES FAMILIARES </t>
  </si>
  <si>
    <t xml:space="preserve">INSTRUMENTO AUDITORIA HISTORIA CLINICA -  ACTIVIDADES Y ESTRATEGIAS DETECCIÒN TEMPRANA - PROTECCION ESPECIFICA - EVENTOS DE INTERES EN SALUD PÚBLICA </t>
  </si>
  <si>
    <t>IDENTIFICACIÒN PERSONAL</t>
  </si>
  <si>
    <t>EXAMEN FISICO ESTOMATOGNATICO</t>
  </si>
  <si>
    <t>EXAMENES DIAGNOSTICOS ESPECIFICOS Y COMPLEMENTARIOS</t>
  </si>
  <si>
    <t>EDUCACION INDIVIDUAL</t>
  </si>
  <si>
    <t>EDUCACION FAMILIAR (GESTANTES, CUIDADORES, POBLACIÓN VULNERABLE)</t>
  </si>
  <si>
    <t>EDUCACION EN SALUD BUCAL</t>
  </si>
  <si>
    <t>SEGÚN CURSO DE VIDA</t>
  </si>
  <si>
    <t>OTROS (TP,TPT,CUADRO HEMATICO, TAC) DESCRIPCION EXAMEN Y RESULTADO</t>
  </si>
  <si>
    <t>EVOLUCIÓN PROCEDIMIENTO</t>
  </si>
  <si>
    <t>MOTIVO DE CONSULTA ODONTOLOGICA</t>
  </si>
  <si>
    <t>EXAMEN ESTOMATÓLOGICO COMPLETO</t>
  </si>
  <si>
    <t>INTERPRETACION RADIOGRAFICA</t>
  </si>
  <si>
    <t>FACTORES DE RIESGO INTEGRAL</t>
  </si>
  <si>
    <t xml:space="preserve">ANALISIS COP </t>
  </si>
  <si>
    <t>ADHERENCIA Y RESPUESTA AL TRATAMIENTO</t>
  </si>
  <si>
    <t>EDUCACION EN DEBERES Y DERECHOS EN SALUD - CURSO DE VIDA</t>
  </si>
  <si>
    <t>PLAN DE TRATAMIENTO CON HALLAZGOS RELEVANTES</t>
  </si>
  <si>
    <t>ADHERENCIA Y RESPUESTA AL TRATAMIENTO SALUD BUCAL</t>
  </si>
  <si>
    <t xml:space="preserve">EVOLUCIÓN ADECUADA DE PRODEDIMIENTOS REALIZADOS </t>
  </si>
  <si>
    <t>PROCESO REFERENCIA Y CONTRAREFERENCIA</t>
  </si>
  <si>
    <t>MODELO ATENCIÓN SALUD BUCAL</t>
  </si>
  <si>
    <t>HABITOS O FACTORES DE RIESGO ( DIGITO SUCCION, ONICOFAGIA, FUMADOR, RESPIRADOR Bucal, CONSUMO DE SPA, EPOC, USO INHALADORES Y OTRAS ENFERM RESP )</t>
  </si>
  <si>
    <t>IDENTIFICACIÒN FACTORES DE RIESGO</t>
  </si>
  <si>
    <r>
      <t xml:space="preserve"> </t>
    </r>
    <r>
      <rPr>
        <b/>
        <sz val="8"/>
        <color rgb="FFFFFF00"/>
        <rFont val="Arial"/>
        <family val="2"/>
      </rPr>
      <t>Observaciones:</t>
    </r>
    <r>
      <rPr>
        <sz val="8"/>
        <color rgb="FFFFFF00"/>
        <rFont val="Arial"/>
        <family val="2"/>
      </rPr>
      <t xml:space="preserve"> EL FORMATO CUENTA CON ENCABEZADO DONDE SE DETALLAN LOS DATOS BASICOS DEL USUARIO DETERMINANDO CURSO DE VIDA</t>
    </r>
  </si>
  <si>
    <t>SALUD BUCAL</t>
  </si>
  <si>
    <t xml:space="preserve">% DE CUMPLIMIENTO </t>
  </si>
  <si>
    <t>IPS ODONTOIMAGEN</t>
  </si>
  <si>
    <t>2 de junio 2021</t>
  </si>
  <si>
    <t>42156857</t>
  </si>
  <si>
    <t>femenino 37 años</t>
  </si>
  <si>
    <t>no hay atención preventiva</t>
  </si>
  <si>
    <t>no requiere</t>
  </si>
  <si>
    <t>52319237</t>
  </si>
  <si>
    <t>femenina 45 años</t>
  </si>
  <si>
    <t>formato no cuenta con este espacio</t>
  </si>
  <si>
    <t xml:space="preserve">evolución adecuada sin embargo los hallazgos previos son escuetos, </t>
  </si>
  <si>
    <t>42098408</t>
  </si>
  <si>
    <t>femenino 48 años</t>
  </si>
  <si>
    <t>1088306999</t>
  </si>
  <si>
    <t>masculino 27 años</t>
  </si>
  <si>
    <t>evolución procedimientos con abreviaturas no parametrizadas</t>
  </si>
  <si>
    <t>42134679</t>
  </si>
  <si>
    <t>1089599169</t>
  </si>
  <si>
    <t>femenino 41 años</t>
  </si>
  <si>
    <t>femenino 23 años</t>
  </si>
  <si>
    <t>no describe hallazgos previos, de CPB y se realiza ortodoncia, presenta esmalte moteado</t>
  </si>
  <si>
    <t>114251481</t>
  </si>
  <si>
    <t>femenino 13 años</t>
  </si>
  <si>
    <t>1031421833</t>
  </si>
  <si>
    <t>masculino 15 años</t>
  </si>
  <si>
    <t>1091354073</t>
  </si>
  <si>
    <t>masculino 16 años</t>
  </si>
  <si>
    <t>1087553072</t>
  </si>
  <si>
    <t>masculino 29 años</t>
  </si>
  <si>
    <t xml:space="preserve">no describe hallazgos previos, de CPB y se realiza ortodoncia, </t>
  </si>
  <si>
    <r>
      <t xml:space="preserve">OBSERVACIONES:  </t>
    </r>
    <r>
      <rPr>
        <sz val="8"/>
        <color theme="0"/>
        <rFont val="Arial"/>
        <family val="2"/>
      </rPr>
      <t xml:space="preserve">formato en físico diligenciamiento manual, que describe antecedentes médicos familiares y personales, se recomienda para el software que esta en proceso de implementación se recomienda "casilla otros géneros" </t>
    </r>
  </si>
  <si>
    <t>espacios de observación en blanco, no cuenta con examen estomatológico, tampoco hábitos el formato no los incluye</t>
  </si>
  <si>
    <t>no hábitos y hallazgos estomatológicos</t>
  </si>
  <si>
    <t>no se diligencia examen estomatológico</t>
  </si>
  <si>
    <t xml:space="preserve">paciente periodontal que se realiza curetaje a campo abierto pero no se diligencia periodontograma </t>
  </si>
  <si>
    <t>describen remisión fase higiénica sin hallazgos previos</t>
  </si>
  <si>
    <t>formato no cuenta con examen estomatológico, se deja espacio para otras patologías o antecedentes odontológicos pero no se diligencio, espacios en blanco</t>
  </si>
  <si>
    <t>OBSERVACIONES: el formato NO CUENTA CON ESPACIO PARA EXAMEN ESTOMTOLOGICO, HABITOS TAMPOCO CASILLA O ESPACIO PARA CPB, SE RESALTA INCLUSION DEBERES Y DERECHOS EN FORMATO</t>
  </si>
  <si>
    <t xml:space="preserve">No se describen apartes de gestión del riesgo, y es escueta la indicación post tratamiento </t>
  </si>
  <si>
    <t>describe hallazgos en higiene oral y procedimiento</t>
  </si>
  <si>
    <t>describe tratamiento periodontal sin CPB, sin periodontograma. No indicaciones riesgo o recomendaciones previas</t>
  </si>
  <si>
    <t>describe fase higiénica pero sin CPB</t>
  </si>
  <si>
    <t xml:space="preserve">se cuenta con radiografía pero no se describen hallazgos. No se realiza odontograma solo los dientes a extraer paciente con ortodoncia </t>
  </si>
  <si>
    <t>no hay interpretación radiografías de la historia y se hace periodoncia campo abierto.</t>
  </si>
  <si>
    <t>no hallazgos radiográficos</t>
  </si>
  <si>
    <t>no describe radiografías para ortodoncia, ni hallazgos como esmalte moteado o diastema ente 11 y 21 evidentes en las fotos de ortodoncia</t>
  </si>
  <si>
    <t>no describe radiografías para ortodoncia, ni hallazgos  evidentes en las fotos de ortodoncia odontograma incompleto</t>
  </si>
  <si>
    <t>higiene oral diligenciado en evolución</t>
  </si>
  <si>
    <t>no hay antecedentes de examen periodontal previo o de higiene bucal que identifique los hallazgos que llevan a tratamiento periodontal-</t>
  </si>
  <si>
    <t>no realiza CPB aunque describe fase higiénica sin hallazgos previos</t>
  </si>
  <si>
    <t xml:space="preserve">espacios en blanco, falta descripción de una consulta odontológica, </t>
  </si>
  <si>
    <t>realizan higiene pero sin CPB, usa abreviaturas, no describe hallazgos oclusión completo, deja espacios en blanco</t>
  </si>
  <si>
    <t>OBSERVACIONES formato incluye consentimientos informados y de Covid</t>
  </si>
  <si>
    <t xml:space="preserve">diligenciamiento escudo no hallazgos radiográficos, se observa que no describen indicaciones post tratamiento en la evolución, </t>
  </si>
  <si>
    <t>espacios en blanco, falta descripción de una consulta odontológica, uso de abreviaturas y dibujo en las evoluciones</t>
  </si>
  <si>
    <t>describe realización fase higiénica    sin porcentaje placa bacteriana</t>
  </si>
  <si>
    <t>no describe hallazgos previos, de CPB y se realiza ortodoncia, presenta mordidas atípica</t>
  </si>
  <si>
    <t xml:space="preserve">no describe hallazgos previos, de CPB y se realiza ortodoncia, presenta esmalte moteado y caries vestibular no descrita, </t>
  </si>
  <si>
    <t>presenta alteraciones de esmalte no descritas, tampoco mal oclusión evidente en juego fotos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</si>
</sst>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 _€_-;\-* #,##0.00\ _€_-;_-* &quot;-&quot;??\ _€_-;_-@_-"/>
    <numFmt numFmtId="165" formatCode="[$-C0A]General"/>
    <numFmt numFmtId="166" formatCode="0.0%"/>
    <numFmt numFmtId="167" formatCode="_-* #,##0\ _€_-;\-* #,##0\ _€_-;_-* &quot;-&quot;??\ _€_-;_-@_-"/>
    <numFmt numFmtId="168" formatCode="#,##0.00&quot; &quot;[$€];[Red]&quot;-&quot;#,##0.00&quot; &quot;[$€]"/>
    <numFmt numFmtId="169" formatCode="[$-240A]0%"/>
  </numFmts>
  <fonts count="77" x14ac:knownFonts="1">
    <font>
      <sz val="11"/>
      <color theme="1"/>
      <name val="Calibri"/>
      <family val="2"/>
      <scheme val="minor"/>
    </font>
    <font>
      <sz val="11"/>
      <color theme="1"/>
      <name val="Calibri"/>
      <family val="2"/>
      <scheme val="minor"/>
    </font>
    <font>
      <sz val="11"/>
      <color rgb="FFFF0000"/>
      <name val="Calibri"/>
      <family val="2"/>
      <scheme val="minor"/>
    </font>
    <font>
      <sz val="10"/>
      <color theme="0"/>
      <name val="Arial"/>
      <family val="2"/>
    </font>
    <font>
      <sz val="10"/>
      <color theme="1"/>
      <name val="Arial"/>
      <family val="2"/>
    </font>
    <font>
      <b/>
      <sz val="10"/>
      <color theme="1"/>
      <name val="Arial"/>
      <family val="2"/>
    </font>
    <font>
      <u/>
      <sz val="11"/>
      <color theme="10"/>
      <name val="Calibri"/>
      <family val="2"/>
      <scheme val="minor"/>
    </font>
    <font>
      <u/>
      <sz val="10"/>
      <color theme="0"/>
      <name val="Arial"/>
      <family val="2"/>
    </font>
    <font>
      <sz val="11"/>
      <color rgb="FF000000"/>
      <name val="Calibri"/>
      <family val="2"/>
    </font>
    <font>
      <b/>
      <sz val="10"/>
      <color theme="0"/>
      <name val="Arial"/>
      <family val="2"/>
    </font>
    <font>
      <sz val="10"/>
      <color rgb="FFFF0000"/>
      <name val="Arial"/>
      <family val="2"/>
    </font>
    <font>
      <sz val="10"/>
      <color indexed="8"/>
      <name val="Arial"/>
      <family val="2"/>
    </font>
    <font>
      <sz val="10"/>
      <name val="Arial"/>
      <family val="2"/>
    </font>
    <font>
      <sz val="10"/>
      <color rgb="FF000000"/>
      <name val="Arial"/>
      <family val="2"/>
    </font>
    <font>
      <sz val="10"/>
      <color rgb="FF0070C0"/>
      <name val="Arial"/>
      <family val="2"/>
    </font>
    <font>
      <b/>
      <sz val="10"/>
      <color rgb="FF0070C0"/>
      <name val="Arial"/>
      <family val="2"/>
    </font>
    <font>
      <b/>
      <sz val="10"/>
      <color rgb="FF00B0F0"/>
      <name val="Arial"/>
      <family val="2"/>
    </font>
    <font>
      <b/>
      <sz val="10"/>
      <name val="Arial"/>
      <family val="2"/>
    </font>
    <font>
      <sz val="11"/>
      <name val="Calibri"/>
      <family val="2"/>
      <scheme val="minor"/>
    </font>
    <font>
      <sz val="11"/>
      <color rgb="FF0070C0"/>
      <name val="Calibri"/>
      <family val="2"/>
      <scheme val="minor"/>
    </font>
    <font>
      <b/>
      <sz val="11"/>
      <color rgb="FF0070C0"/>
      <name val="Calibri"/>
      <family val="2"/>
      <scheme val="minor"/>
    </font>
    <font>
      <sz val="12"/>
      <name val="Calibri"/>
      <family val="2"/>
      <scheme val="minor"/>
    </font>
    <font>
      <sz val="11"/>
      <color theme="1"/>
      <name val="Calibri"/>
      <family val="2"/>
    </font>
    <font>
      <sz val="10"/>
      <color theme="4"/>
      <name val="Arial"/>
      <family val="2"/>
    </font>
    <font>
      <sz val="10"/>
      <color rgb="FF00B0F0"/>
      <name val="Arial"/>
      <family val="2"/>
    </font>
    <font>
      <sz val="11"/>
      <name val="Calibri"/>
      <family val="2"/>
    </font>
    <font>
      <sz val="12"/>
      <color theme="1"/>
      <name val="Calibri"/>
      <family val="2"/>
      <scheme val="minor"/>
    </font>
    <font>
      <u/>
      <sz val="11"/>
      <color theme="10"/>
      <name val="Calibri"/>
      <family val="2"/>
    </font>
    <font>
      <sz val="11"/>
      <color indexed="8"/>
      <name val="Arial"/>
      <family val="2"/>
    </font>
    <font>
      <sz val="9"/>
      <color theme="0"/>
      <name val="Arial"/>
      <family val="2"/>
    </font>
    <font>
      <u/>
      <sz val="10"/>
      <color theme="10"/>
      <name val="Arial"/>
      <family val="2"/>
    </font>
    <font>
      <sz val="11"/>
      <color rgb="FF000000"/>
      <name val="Calibri"/>
      <family val="2"/>
      <charset val="1"/>
    </font>
    <font>
      <sz val="9"/>
      <color indexed="8"/>
      <name val="Arial"/>
      <family val="2"/>
    </font>
    <font>
      <b/>
      <sz val="9"/>
      <color indexed="8"/>
      <name val="Arial"/>
      <family val="2"/>
    </font>
    <font>
      <b/>
      <sz val="11"/>
      <color indexed="9"/>
      <name val="Arial"/>
      <family val="2"/>
    </font>
    <font>
      <sz val="9"/>
      <color indexed="9"/>
      <name val="Arial"/>
      <family val="2"/>
    </font>
    <font>
      <sz val="11"/>
      <color theme="1"/>
      <name val="Arial"/>
      <family val="2"/>
    </font>
    <font>
      <sz val="9"/>
      <name val="Arial"/>
      <family val="2"/>
    </font>
    <font>
      <sz val="11"/>
      <color indexed="8"/>
      <name val="Calibri"/>
      <family val="2"/>
    </font>
    <font>
      <b/>
      <sz val="9"/>
      <color indexed="9"/>
      <name val="Arial"/>
      <family val="2"/>
    </font>
    <font>
      <sz val="11"/>
      <name val="Arial"/>
      <family val="2"/>
    </font>
    <font>
      <sz val="8"/>
      <color theme="1" tint="0.34998626667073579"/>
      <name val="Calibri"/>
      <family val="2"/>
      <scheme val="minor"/>
    </font>
    <font>
      <sz val="9"/>
      <color theme="1"/>
      <name val="Arial"/>
      <family val="2"/>
    </font>
    <font>
      <b/>
      <sz val="9"/>
      <color theme="3" tint="0.39997558519241921"/>
      <name val="Arial"/>
      <family val="2"/>
    </font>
    <font>
      <sz val="8"/>
      <name val="Arial"/>
      <family val="2"/>
    </font>
    <font>
      <sz val="10"/>
      <color theme="1" tint="0.34998626667073579"/>
      <name val="Calibri"/>
      <family val="2"/>
      <scheme val="minor"/>
    </font>
    <font>
      <sz val="8"/>
      <color theme="1"/>
      <name val="Arial"/>
      <family val="2"/>
    </font>
    <font>
      <sz val="9"/>
      <color indexed="63"/>
      <name val="Arial"/>
      <family val="2"/>
    </font>
    <font>
      <sz val="7"/>
      <color theme="1"/>
      <name val="Arial"/>
      <family val="2"/>
    </font>
    <font>
      <b/>
      <sz val="11"/>
      <name val="Arial"/>
      <family val="2"/>
    </font>
    <font>
      <b/>
      <sz val="9"/>
      <name val="Arial"/>
      <family val="2"/>
    </font>
    <font>
      <sz val="7"/>
      <name val="Arial"/>
      <family val="2"/>
    </font>
    <font>
      <b/>
      <sz val="7"/>
      <name val="Arial"/>
      <family val="2"/>
    </font>
    <font>
      <b/>
      <sz val="9"/>
      <color indexed="40"/>
      <name val="Arial"/>
      <family val="2"/>
    </font>
    <font>
      <b/>
      <sz val="9"/>
      <color theme="0"/>
      <name val="Arial"/>
      <family val="2"/>
    </font>
    <font>
      <sz val="7"/>
      <color theme="1" tint="0.34998626667073579"/>
      <name val="Calibri"/>
      <family val="2"/>
      <scheme val="minor"/>
    </font>
    <font>
      <sz val="8"/>
      <name val="Calibri"/>
      <family val="2"/>
    </font>
    <font>
      <sz val="9"/>
      <color theme="1" tint="0.34998626667073579"/>
      <name val="Calibri"/>
      <family val="2"/>
      <scheme val="minor"/>
    </font>
    <font>
      <sz val="9"/>
      <name val="Calibri"/>
      <family val="2"/>
    </font>
    <font>
      <sz val="11"/>
      <color indexed="9"/>
      <name val="Arial"/>
      <family val="2"/>
    </font>
    <font>
      <sz val="10"/>
      <color indexed="9"/>
      <name val="Arial"/>
      <family val="2"/>
    </font>
    <font>
      <b/>
      <u/>
      <sz val="10"/>
      <color theme="1"/>
      <name val="Arial"/>
      <family val="2"/>
    </font>
    <font>
      <sz val="9"/>
      <name val="Calibri"/>
      <family val="2"/>
      <scheme val="minor"/>
    </font>
    <font>
      <sz val="9"/>
      <color theme="0"/>
      <name val="Calibri"/>
      <family val="2"/>
      <scheme val="minor"/>
    </font>
    <font>
      <sz val="10"/>
      <color theme="2" tint="-0.249977111117893"/>
      <name val="Arial"/>
      <family val="2"/>
    </font>
    <font>
      <b/>
      <sz val="10"/>
      <color theme="2" tint="-0.249977111117893"/>
      <name val="Arial"/>
      <family val="2"/>
    </font>
    <font>
      <b/>
      <i/>
      <sz val="16"/>
      <color theme="1"/>
      <name val="Arial"/>
      <family val="2"/>
    </font>
    <font>
      <sz val="11"/>
      <color rgb="FF000000"/>
      <name val="Arial"/>
      <family val="2"/>
    </font>
    <font>
      <b/>
      <i/>
      <u/>
      <sz val="11"/>
      <color theme="1"/>
      <name val="Arial"/>
      <family val="2"/>
    </font>
    <font>
      <sz val="8"/>
      <color rgb="FFFFFF00"/>
      <name val="Arial"/>
      <family val="2"/>
    </font>
    <font>
      <sz val="10"/>
      <color rgb="FFFFFF00"/>
      <name val="Arial"/>
      <family val="2"/>
    </font>
    <font>
      <b/>
      <sz val="9"/>
      <color indexed="81"/>
      <name val="Tahoma"/>
      <family val="2"/>
    </font>
    <font>
      <sz val="9"/>
      <color rgb="FFFFFF00"/>
      <name val="Arial"/>
      <family val="2"/>
    </font>
    <font>
      <sz val="9"/>
      <color indexed="81"/>
      <name val="Tahoma"/>
      <family val="2"/>
    </font>
    <font>
      <b/>
      <sz val="10"/>
      <color rgb="FFFF0000"/>
      <name val="Arial"/>
      <family val="2"/>
    </font>
    <font>
      <b/>
      <sz val="8"/>
      <color rgb="FFFFFF00"/>
      <name val="Arial"/>
      <family val="2"/>
    </font>
    <font>
      <sz val="8"/>
      <color theme="0"/>
      <name val="Arial"/>
      <family val="2"/>
    </font>
  </fonts>
  <fills count="13">
    <fill>
      <patternFill patternType="none"/>
    </fill>
    <fill>
      <patternFill patternType="gray125"/>
    </fill>
    <fill>
      <patternFill patternType="solid">
        <fgColor rgb="FFFFFF00"/>
        <bgColor indexed="64"/>
      </patternFill>
    </fill>
    <fill>
      <patternFill patternType="solid">
        <fgColor rgb="FFC00000"/>
        <bgColor indexed="64"/>
      </patternFill>
    </fill>
    <fill>
      <patternFill patternType="solid">
        <fgColor rgb="FF0070C0"/>
        <bgColor indexed="64"/>
      </patternFill>
    </fill>
    <fill>
      <patternFill patternType="solid">
        <fgColor theme="0"/>
        <bgColor indexed="64"/>
      </patternFill>
    </fill>
    <fill>
      <patternFill patternType="solid">
        <fgColor rgb="FFFF0000"/>
        <bgColor indexed="64"/>
      </patternFill>
    </fill>
    <fill>
      <patternFill patternType="solid">
        <fgColor indexed="9"/>
        <bgColor auto="1"/>
      </patternFill>
    </fill>
    <fill>
      <patternFill patternType="solid">
        <fgColor indexed="13"/>
        <bgColor indexed="64"/>
      </patternFill>
    </fill>
    <fill>
      <patternFill patternType="solid">
        <fgColor indexed="30"/>
        <bgColor indexed="64"/>
      </patternFill>
    </fill>
    <fill>
      <patternFill patternType="solid">
        <fgColor indexed="9"/>
        <bgColor indexed="64"/>
      </patternFill>
    </fill>
    <fill>
      <patternFill patternType="solid">
        <fgColor rgb="FF92D050"/>
        <bgColor indexed="64"/>
      </patternFill>
    </fill>
    <fill>
      <patternFill patternType="solid">
        <fgColor theme="9" tint="0.59999389629810485"/>
        <bgColor indexed="64"/>
      </patternFill>
    </fill>
  </fills>
  <borders count="58">
    <border>
      <left/>
      <right/>
      <top/>
      <bottom/>
      <diagonal/>
    </border>
    <border>
      <left style="thin">
        <color auto="1"/>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auto="1"/>
      </top>
      <bottom/>
      <diagonal/>
    </border>
    <border>
      <left/>
      <right style="thin">
        <color auto="1"/>
      </right>
      <top style="thin">
        <color indexed="64"/>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64"/>
      </right>
      <top/>
      <bottom/>
      <diagonal/>
    </border>
    <border>
      <left/>
      <right style="thin">
        <color indexed="10"/>
      </right>
      <top/>
      <bottom/>
      <diagonal/>
    </border>
    <border>
      <left/>
      <right style="thin">
        <color auto="1"/>
      </right>
      <top/>
      <bottom/>
      <diagonal/>
    </border>
    <border>
      <left style="thin">
        <color indexed="8"/>
      </left>
      <right style="thin">
        <color indexed="8"/>
      </right>
      <top/>
      <bottom/>
      <diagonal/>
    </border>
    <border>
      <left style="thin">
        <color indexed="8"/>
      </left>
      <right/>
      <top/>
      <bottom/>
      <diagonal/>
    </border>
    <border>
      <left style="thin">
        <color auto="1"/>
      </left>
      <right style="thin">
        <color indexed="64"/>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8"/>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medium">
        <color indexed="64"/>
      </left>
      <right style="thin">
        <color indexed="8"/>
      </right>
      <top/>
      <bottom/>
      <diagonal/>
    </border>
    <border>
      <left style="thin">
        <color indexed="8"/>
      </left>
      <right style="medium">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indexed="64"/>
      </left>
      <right/>
      <top style="thin">
        <color indexed="64"/>
      </top>
      <bottom style="thin">
        <color auto="1"/>
      </bottom>
      <diagonal/>
    </border>
    <border>
      <left/>
      <right/>
      <top style="thin">
        <color indexed="64"/>
      </top>
      <bottom/>
      <diagonal/>
    </border>
    <border>
      <left/>
      <right style="thin">
        <color indexed="64"/>
      </right>
      <top style="thin">
        <color indexed="64"/>
      </top>
      <bottom/>
      <diagonal/>
    </border>
    <border>
      <left/>
      <right/>
      <top style="thin">
        <color indexed="8"/>
      </top>
      <bottom/>
      <diagonal/>
    </border>
    <border>
      <left style="medium">
        <color auto="1"/>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medium">
        <color auto="1"/>
      </right>
      <top style="thin">
        <color indexed="8"/>
      </top>
      <bottom/>
      <diagonal/>
    </border>
    <border>
      <left style="thin">
        <color indexed="64"/>
      </left>
      <right style="thin">
        <color auto="1"/>
      </right>
      <top style="thin">
        <color auto="1"/>
      </top>
      <bottom style="thin">
        <color auto="1"/>
      </bottom>
      <diagonal/>
    </border>
    <border>
      <left style="thin">
        <color indexed="64"/>
      </left>
      <right/>
      <top style="thin">
        <color auto="1"/>
      </top>
      <bottom style="thin">
        <color indexed="8"/>
      </bottom>
      <diagonal/>
    </border>
    <border>
      <left/>
      <right/>
      <top style="thin">
        <color auto="1"/>
      </top>
      <bottom style="thin">
        <color indexed="8"/>
      </bottom>
      <diagonal/>
    </border>
    <border>
      <left/>
      <right style="thin">
        <color auto="1"/>
      </right>
      <top style="thin">
        <color auto="1"/>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indexed="64"/>
      </top>
      <bottom/>
      <diagonal/>
    </border>
  </borders>
  <cellStyleXfs count="35">
    <xf numFmtId="0" fontId="0" fillId="0" borderId="0"/>
    <xf numFmtId="9" fontId="1" fillId="0" borderId="0" applyFont="0" applyFill="0" applyBorder="0" applyAlignment="0" applyProtection="0"/>
    <xf numFmtId="0" fontId="6" fillId="0" borderId="0" applyNumberFormat="0" applyFill="0" applyBorder="0" applyAlignment="0" applyProtection="0"/>
    <xf numFmtId="165" fontId="8" fillId="0" borderId="0"/>
    <xf numFmtId="0" fontId="12" fillId="0" borderId="0"/>
    <xf numFmtId="164" fontId="1" fillId="0" borderId="0" applyFont="0" applyFill="0" applyBorder="0" applyAlignment="0" applyProtection="0"/>
    <xf numFmtId="0" fontId="26" fillId="0" borderId="0"/>
    <xf numFmtId="0" fontId="27" fillId="0" borderId="0" applyNumberFormat="0" applyFill="0" applyBorder="0" applyAlignment="0" applyProtection="0">
      <alignment vertical="top"/>
      <protection locked="0"/>
    </xf>
    <xf numFmtId="0" fontId="11" fillId="0" borderId="0" applyNumberFormat="0" applyFill="0" applyBorder="0" applyProtection="0"/>
    <xf numFmtId="0" fontId="11" fillId="0" borderId="0" applyNumberFormat="0" applyFill="0" applyBorder="0" applyProtection="0"/>
    <xf numFmtId="0" fontId="11" fillId="0" borderId="0" applyNumberFormat="0" applyFill="0" applyBorder="0" applyProtection="0"/>
    <xf numFmtId="0" fontId="6" fillId="0" borderId="0" applyNumberFormat="0" applyFill="0" applyBorder="0" applyAlignment="0" applyProtection="0"/>
    <xf numFmtId="0" fontId="1" fillId="0" borderId="0"/>
    <xf numFmtId="0" fontId="11" fillId="0" borderId="0" applyNumberFormat="0" applyFill="0" applyBorder="0" applyProtection="0"/>
    <xf numFmtId="0" fontId="31" fillId="0" borderId="0"/>
    <xf numFmtId="0" fontId="11" fillId="0" borderId="0" applyNumberFormat="0" applyFill="0" applyBorder="0" applyProtection="0"/>
    <xf numFmtId="9" fontId="38" fillId="0" borderId="0" applyFont="0" applyFill="0" applyBorder="0" applyAlignment="0" applyProtection="0"/>
    <xf numFmtId="165" fontId="8" fillId="0" borderId="0" applyBorder="0" applyProtection="0"/>
    <xf numFmtId="165" fontId="38" fillId="0" borderId="0"/>
    <xf numFmtId="0" fontId="8" fillId="0" borderId="0" applyBorder="0" applyProtection="0"/>
    <xf numFmtId="165" fontId="38" fillId="0" borderId="0"/>
    <xf numFmtId="0" fontId="28" fillId="0" borderId="0" applyNumberFormat="0" applyFont="0" applyFill="0" applyBorder="0" applyAlignment="0" applyProtection="0"/>
    <xf numFmtId="0" fontId="66" fillId="0" borderId="0">
      <alignment horizontal="center"/>
    </xf>
    <xf numFmtId="0" fontId="66" fillId="0" borderId="0">
      <alignment horizontal="center" textRotation="90"/>
    </xf>
    <xf numFmtId="164" fontId="1" fillId="0" borderId="0" applyFont="0" applyFill="0" applyBorder="0" applyAlignment="0" applyProtection="0"/>
    <xf numFmtId="0" fontId="11" fillId="0" borderId="0" applyNumberFormat="0" applyFill="0" applyBorder="0" applyProtection="0"/>
    <xf numFmtId="0" fontId="26" fillId="0" borderId="0"/>
    <xf numFmtId="0" fontId="36" fillId="0" borderId="0"/>
    <xf numFmtId="0" fontId="67" fillId="0" borderId="0"/>
    <xf numFmtId="0" fontId="12" fillId="0" borderId="0"/>
    <xf numFmtId="9" fontId="12" fillId="0" borderId="0" applyFont="0" applyFill="0" applyBorder="0" applyAlignment="0" applyProtection="0"/>
    <xf numFmtId="0" fontId="68" fillId="0" borderId="0"/>
    <xf numFmtId="168" fontId="68" fillId="0" borderId="0"/>
    <xf numFmtId="165" fontId="1" fillId="0" borderId="0" applyFont="0" applyFill="0" applyBorder="0" applyAlignment="0" applyProtection="0"/>
    <xf numFmtId="169" fontId="8" fillId="0" borderId="0" applyBorder="0" applyProtection="0"/>
  </cellStyleXfs>
  <cellXfs count="1168">
    <xf numFmtId="0" fontId="0" fillId="0" borderId="0" xfId="0"/>
    <xf numFmtId="0" fontId="3" fillId="0" borderId="0" xfId="0" applyFont="1" applyBorder="1"/>
    <xf numFmtId="0" fontId="4" fillId="0" borderId="0" xfId="0" applyFont="1" applyBorder="1" applyAlignment="1"/>
    <xf numFmtId="0" fontId="4" fillId="0" borderId="0" xfId="0" applyFont="1"/>
    <xf numFmtId="0" fontId="3" fillId="0" borderId="0" xfId="0" applyFont="1"/>
    <xf numFmtId="0" fontId="3" fillId="4" borderId="3" xfId="0" applyFont="1" applyFill="1" applyBorder="1"/>
    <xf numFmtId="0" fontId="3" fillId="4" borderId="3" xfId="0" applyFont="1" applyFill="1" applyBorder="1" applyAlignment="1"/>
    <xf numFmtId="16" fontId="3" fillId="4" borderId="3" xfId="0" applyNumberFormat="1" applyFont="1" applyFill="1" applyBorder="1"/>
    <xf numFmtId="16" fontId="3" fillId="4" borderId="3" xfId="0" applyNumberFormat="1" applyFont="1" applyFill="1" applyBorder="1" applyAlignment="1"/>
    <xf numFmtId="0" fontId="3" fillId="4" borderId="2" xfId="0" applyFont="1" applyFill="1" applyBorder="1"/>
    <xf numFmtId="0" fontId="3" fillId="4" borderId="2" xfId="0" applyFont="1" applyFill="1" applyBorder="1" applyAlignment="1"/>
    <xf numFmtId="0" fontId="3" fillId="4" borderId="3" xfId="0" applyFont="1" applyFill="1" applyBorder="1" applyAlignment="1">
      <alignment wrapText="1"/>
    </xf>
    <xf numFmtId="0" fontId="4" fillId="0" borderId="0" xfId="0" applyFont="1" applyBorder="1"/>
    <xf numFmtId="165" fontId="3" fillId="0" borderId="0" xfId="3" applyFont="1" applyFill="1" applyAlignment="1" applyProtection="1"/>
    <xf numFmtId="165" fontId="9" fillId="4" borderId="3" xfId="3" applyFont="1" applyFill="1" applyBorder="1" applyAlignment="1" applyProtection="1">
      <alignment horizontal="left" vertical="center" wrapText="1"/>
    </xf>
    <xf numFmtId="0" fontId="3" fillId="4" borderId="3" xfId="0" applyFont="1" applyFill="1" applyBorder="1" applyAlignment="1">
      <alignment horizontal="center" vertical="justify" wrapText="1"/>
    </xf>
    <xf numFmtId="165" fontId="10" fillId="0" borderId="0" xfId="3" applyFont="1" applyFill="1" applyAlignment="1" applyProtection="1">
      <alignment vertical="center" wrapText="1"/>
    </xf>
    <xf numFmtId="165" fontId="11" fillId="0" borderId="0" xfId="3" applyFont="1" applyFill="1" applyAlignment="1" applyProtection="1"/>
    <xf numFmtId="0" fontId="4" fillId="0" borderId="3" xfId="0" applyFont="1" applyBorder="1" applyAlignment="1"/>
    <xf numFmtId="0" fontId="4" fillId="0" borderId="4" xfId="0" applyFont="1" applyBorder="1" applyAlignment="1"/>
    <xf numFmtId="9" fontId="3" fillId="4" borderId="0" xfId="1" applyNumberFormat="1" applyFont="1" applyFill="1" applyAlignment="1"/>
    <xf numFmtId="9" fontId="3" fillId="4" borderId="0" xfId="1" applyFont="1" applyFill="1" applyAlignment="1"/>
    <xf numFmtId="9" fontId="10" fillId="4" borderId="0" xfId="1" applyFont="1" applyFill="1" applyAlignment="1"/>
    <xf numFmtId="0" fontId="9" fillId="4" borderId="3" xfId="0" applyFont="1" applyFill="1" applyBorder="1" applyAlignment="1">
      <alignment horizontal="center" vertical="center" wrapText="1"/>
    </xf>
    <xf numFmtId="0" fontId="3" fillId="0" borderId="0" xfId="0" applyFont="1" applyAlignment="1">
      <alignment horizontal="left"/>
    </xf>
    <xf numFmtId="0" fontId="12" fillId="5" borderId="3" xfId="0" applyFont="1" applyFill="1" applyBorder="1" applyAlignment="1">
      <alignment horizontal="center" vertical="center" wrapText="1"/>
    </xf>
    <xf numFmtId="0" fontId="4" fillId="0" borderId="0" xfId="0" applyFont="1" applyAlignment="1">
      <alignment horizontal="left"/>
    </xf>
    <xf numFmtId="0" fontId="4" fillId="0" borderId="0" xfId="0" applyFont="1" applyAlignment="1">
      <alignment horizontal="justify" vertical="center"/>
    </xf>
    <xf numFmtId="0" fontId="15" fillId="5" borderId="3" xfId="0" applyFont="1" applyFill="1" applyBorder="1" applyAlignment="1">
      <alignment horizontal="center" vertical="center" wrapText="1"/>
    </xf>
    <xf numFmtId="0" fontId="4" fillId="0" borderId="0" xfId="0" applyFont="1" applyAlignment="1"/>
    <xf numFmtId="166" fontId="3" fillId="4" borderId="0" xfId="1" applyNumberFormat="1" applyFont="1" applyFill="1" applyAlignment="1"/>
    <xf numFmtId="0" fontId="12" fillId="0" borderId="3" xfId="0" applyFont="1" applyFill="1" applyBorder="1" applyAlignment="1">
      <alignment horizontal="center" vertical="center" wrapText="1"/>
    </xf>
    <xf numFmtId="0" fontId="12" fillId="0" borderId="3" xfId="0" applyFont="1" applyFill="1" applyBorder="1" applyAlignment="1">
      <alignment horizontal="center" wrapText="1"/>
    </xf>
    <xf numFmtId="0" fontId="14" fillId="5" borderId="3" xfId="0" applyFont="1" applyFill="1" applyBorder="1" applyAlignment="1">
      <alignment horizontal="center" wrapText="1"/>
    </xf>
    <xf numFmtId="9" fontId="3" fillId="4" borderId="3" xfId="1" applyNumberFormat="1" applyFont="1" applyFill="1" applyBorder="1" applyAlignment="1"/>
    <xf numFmtId="9" fontId="3" fillId="4" borderId="3" xfId="1" applyFont="1" applyFill="1" applyBorder="1" applyAlignment="1"/>
    <xf numFmtId="0" fontId="9" fillId="4" borderId="7" xfId="0" applyFont="1" applyFill="1" applyBorder="1" applyAlignment="1">
      <alignment horizontal="center" vertical="center" wrapText="1"/>
    </xf>
    <xf numFmtId="0" fontId="12" fillId="5" borderId="3" xfId="0" applyFont="1" applyFill="1" applyBorder="1" applyAlignment="1">
      <alignment horizontal="center" wrapText="1"/>
    </xf>
    <xf numFmtId="0" fontId="4" fillId="0" borderId="0" xfId="0" applyFont="1" applyAlignment="1">
      <alignment horizontal="center" wrapText="1"/>
    </xf>
    <xf numFmtId="9" fontId="3" fillId="4" borderId="14" xfId="1" applyNumberFormat="1" applyFont="1" applyFill="1" applyBorder="1" applyAlignment="1"/>
    <xf numFmtId="9" fontId="3" fillId="4" borderId="14" xfId="1" applyFont="1" applyFill="1" applyBorder="1" applyAlignment="1"/>
    <xf numFmtId="0" fontId="4" fillId="0" borderId="3" xfId="0" applyFont="1" applyBorder="1" applyAlignment="1">
      <alignment horizontal="center"/>
    </xf>
    <xf numFmtId="0" fontId="16" fillId="0" borderId="3" xfId="0" applyFont="1" applyBorder="1" applyAlignment="1"/>
    <xf numFmtId="0" fontId="17" fillId="0" borderId="0" xfId="0" applyFont="1" applyFill="1" applyBorder="1" applyAlignment="1">
      <alignment vertical="center" wrapText="1"/>
    </xf>
    <xf numFmtId="0" fontId="4" fillId="0" borderId="0" xfId="0" applyFont="1" applyFill="1" applyBorder="1" applyAlignment="1">
      <alignment horizontal="left"/>
    </xf>
    <xf numFmtId="9" fontId="17" fillId="0" borderId="0" xfId="1" applyFont="1" applyFill="1" applyBorder="1" applyAlignment="1">
      <alignment vertical="center" wrapText="1"/>
    </xf>
    <xf numFmtId="0" fontId="4" fillId="0" borderId="0" xfId="0" applyFont="1" applyFill="1" applyBorder="1"/>
    <xf numFmtId="0" fontId="3" fillId="0" borderId="0" xfId="0" applyFont="1" applyAlignment="1">
      <alignment vertical="center"/>
    </xf>
    <xf numFmtId="0" fontId="17" fillId="0" borderId="0" xfId="0" applyFont="1" applyFill="1" applyBorder="1" applyAlignment="1">
      <alignment horizontal="center" vertical="center" wrapText="1"/>
    </xf>
    <xf numFmtId="0" fontId="4" fillId="0" borderId="0" xfId="0" applyFont="1" applyFill="1" applyBorder="1" applyAlignment="1">
      <alignment vertical="center"/>
    </xf>
    <xf numFmtId="0" fontId="4" fillId="0" borderId="0" xfId="0" applyFont="1" applyAlignment="1">
      <alignment vertical="center"/>
    </xf>
    <xf numFmtId="0" fontId="12" fillId="0" borderId="0" xfId="0" applyFont="1" applyFill="1" applyBorder="1" applyAlignment="1">
      <alignment vertical="center" wrapText="1"/>
    </xf>
    <xf numFmtId="0" fontId="16" fillId="5" borderId="3" xfId="0" applyFont="1" applyFill="1" applyBorder="1" applyAlignment="1">
      <alignment horizontal="center" wrapText="1"/>
    </xf>
    <xf numFmtId="0" fontId="12" fillId="0" borderId="0" xfId="0" applyFont="1" applyFill="1" applyBorder="1" applyAlignment="1">
      <alignment wrapText="1"/>
    </xf>
    <xf numFmtId="0" fontId="4" fillId="0" borderId="0" xfId="0" applyFont="1" applyFill="1"/>
    <xf numFmtId="0" fontId="9" fillId="0" borderId="0" xfId="0" applyFont="1"/>
    <xf numFmtId="0" fontId="16" fillId="0" borderId="0" xfId="0" applyFont="1" applyFill="1"/>
    <xf numFmtId="0" fontId="16" fillId="0" borderId="0" xfId="0" applyFont="1"/>
    <xf numFmtId="0" fontId="3" fillId="4" borderId="14" xfId="0" applyFont="1" applyFill="1" applyBorder="1" applyAlignment="1">
      <alignment wrapText="1"/>
    </xf>
    <xf numFmtId="0" fontId="3" fillId="4" borderId="14" xfId="0" applyFont="1" applyFill="1" applyBorder="1" applyAlignment="1">
      <alignment horizontal="center" wrapText="1"/>
    </xf>
    <xf numFmtId="9" fontId="3" fillId="5" borderId="0" xfId="1" applyFont="1" applyFill="1" applyAlignment="1"/>
    <xf numFmtId="0" fontId="4" fillId="5" borderId="0" xfId="0" applyFont="1" applyFill="1"/>
    <xf numFmtId="0" fontId="17" fillId="5" borderId="3" xfId="0" applyFont="1" applyFill="1" applyBorder="1" applyAlignment="1">
      <alignment horizontal="center" vertical="center" wrapText="1"/>
    </xf>
    <xf numFmtId="0" fontId="3" fillId="0" borderId="0" xfId="0" applyFont="1" applyAlignment="1">
      <alignment horizontal="left" vertical="center"/>
    </xf>
    <xf numFmtId="9" fontId="12" fillId="0" borderId="0" xfId="1" applyFont="1" applyFill="1" applyBorder="1" applyAlignment="1">
      <alignment vertical="center" wrapText="1"/>
    </xf>
    <xf numFmtId="0" fontId="4" fillId="0" borderId="0" xfId="0" applyFont="1" applyAlignment="1">
      <alignment horizontal="center"/>
    </xf>
    <xf numFmtId="0" fontId="3" fillId="0" borderId="0" xfId="0" applyFont="1" applyFill="1" applyBorder="1" applyAlignment="1"/>
    <xf numFmtId="0" fontId="3" fillId="0" borderId="0" xfId="0" applyFont="1" applyFill="1" applyBorder="1"/>
    <xf numFmtId="0" fontId="4" fillId="0" borderId="0" xfId="0" applyFont="1" applyBorder="1" applyAlignment="1">
      <alignment horizontal="center"/>
    </xf>
    <xf numFmtId="0" fontId="0" fillId="0" borderId="0" xfId="0" applyBorder="1"/>
    <xf numFmtId="0" fontId="18" fillId="0" borderId="3" xfId="0" applyFont="1" applyFill="1" applyBorder="1" applyAlignment="1">
      <alignment vertical="center" wrapText="1"/>
    </xf>
    <xf numFmtId="165" fontId="11" fillId="5" borderId="0" xfId="3" applyFont="1" applyFill="1" applyAlignment="1" applyProtection="1">
      <alignment horizontal="center" vertical="center" wrapText="1"/>
    </xf>
    <xf numFmtId="165" fontId="11" fillId="5" borderId="0" xfId="3" applyFont="1" applyFill="1" applyAlignment="1" applyProtection="1"/>
    <xf numFmtId="165" fontId="11" fillId="5" borderId="4" xfId="3" applyFont="1" applyFill="1" applyBorder="1" applyAlignment="1" applyProtection="1">
      <alignment vertical="center" wrapText="1"/>
    </xf>
    <xf numFmtId="165" fontId="11" fillId="5" borderId="1" xfId="3" applyFont="1" applyFill="1" applyBorder="1" applyAlignment="1" applyProtection="1">
      <alignment wrapText="1"/>
    </xf>
    <xf numFmtId="9" fontId="9" fillId="4" borderId="0" xfId="1" applyFont="1" applyFill="1" applyAlignment="1"/>
    <xf numFmtId="0" fontId="9" fillId="4" borderId="3" xfId="0" applyFont="1" applyFill="1" applyBorder="1" applyAlignment="1">
      <alignment vertical="center" wrapText="1"/>
    </xf>
    <xf numFmtId="0" fontId="18" fillId="5" borderId="3" xfId="0" applyFont="1" applyFill="1" applyBorder="1" applyAlignment="1">
      <alignment vertical="center" wrapText="1"/>
    </xf>
    <xf numFmtId="0" fontId="18" fillId="5" borderId="3" xfId="0" applyFont="1" applyFill="1" applyBorder="1" applyAlignment="1">
      <alignment wrapText="1"/>
    </xf>
    <xf numFmtId="0" fontId="12" fillId="0" borderId="3" xfId="4" applyFont="1" applyFill="1" applyBorder="1" applyAlignment="1">
      <alignment horizontal="left" vertical="center" wrapText="1"/>
    </xf>
    <xf numFmtId="0" fontId="18" fillId="4" borderId="3" xfId="0" applyFont="1" applyFill="1" applyBorder="1" applyAlignment="1">
      <alignment vertical="center" wrapText="1"/>
    </xf>
    <xf numFmtId="0" fontId="4" fillId="0" borderId="0" xfId="0" applyFont="1" applyAlignment="1">
      <alignment horizontal="left" vertical="center"/>
    </xf>
    <xf numFmtId="165" fontId="18" fillId="4" borderId="8" xfId="3" applyFont="1" applyFill="1" applyBorder="1" applyAlignment="1" applyProtection="1">
      <alignment vertical="justify" wrapText="1"/>
    </xf>
    <xf numFmtId="0" fontId="15" fillId="5" borderId="3" xfId="0" applyFont="1" applyFill="1" applyBorder="1" applyAlignment="1">
      <alignment vertical="center" wrapText="1"/>
    </xf>
    <xf numFmtId="0" fontId="12" fillId="5" borderId="3" xfId="0" applyFont="1" applyFill="1" applyBorder="1" applyAlignment="1">
      <alignment vertical="center" wrapText="1"/>
    </xf>
    <xf numFmtId="0" fontId="4" fillId="0" borderId="0" xfId="0" applyFont="1" applyAlignment="1">
      <alignment horizontal="center" vertical="center"/>
    </xf>
    <xf numFmtId="0" fontId="12" fillId="5" borderId="3" xfId="0" applyFont="1" applyFill="1" applyBorder="1" applyAlignment="1">
      <alignment wrapText="1"/>
    </xf>
    <xf numFmtId="0" fontId="9" fillId="4" borderId="4" xfId="0" applyFont="1" applyFill="1" applyBorder="1" applyAlignment="1">
      <alignment horizontal="center" vertical="center" wrapText="1"/>
    </xf>
    <xf numFmtId="0" fontId="12" fillId="5" borderId="3"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6" fillId="5" borderId="3" xfId="0" applyFont="1" applyFill="1" applyBorder="1" applyAlignment="1">
      <alignment wrapText="1"/>
    </xf>
    <xf numFmtId="0" fontId="4" fillId="0" borderId="3" xfId="0" applyFont="1" applyBorder="1"/>
    <xf numFmtId="0" fontId="16" fillId="0" borderId="4" xfId="0" applyFont="1" applyBorder="1" applyAlignment="1"/>
    <xf numFmtId="9" fontId="3" fillId="0" borderId="0" xfId="1" applyFont="1" applyFill="1" applyBorder="1"/>
    <xf numFmtId="0" fontId="24" fillId="5" borderId="3" xfId="0" applyFont="1" applyFill="1" applyBorder="1" applyAlignment="1">
      <alignment wrapText="1"/>
    </xf>
    <xf numFmtId="0" fontId="17" fillId="0" borderId="0" xfId="0" applyFont="1" applyFill="1" applyBorder="1" applyAlignment="1">
      <alignment horizontal="right" wrapText="1"/>
    </xf>
    <xf numFmtId="0" fontId="17" fillId="0" borderId="0" xfId="0" applyFont="1" applyFill="1" applyBorder="1" applyAlignment="1">
      <alignment wrapText="1"/>
    </xf>
    <xf numFmtId="167" fontId="4" fillId="0" borderId="0" xfId="5" applyNumberFormat="1" applyFont="1"/>
    <xf numFmtId="0" fontId="12" fillId="0" borderId="3" xfId="0" applyFont="1" applyFill="1" applyBorder="1" applyAlignment="1">
      <alignment wrapText="1"/>
    </xf>
    <xf numFmtId="0" fontId="16" fillId="5" borderId="3" xfId="0" applyFont="1" applyFill="1" applyBorder="1" applyAlignment="1">
      <alignment vertical="center" wrapText="1"/>
    </xf>
    <xf numFmtId="0" fontId="4" fillId="0" borderId="0" xfId="0" applyFont="1" applyBorder="1" applyAlignment="1">
      <alignment wrapText="1"/>
    </xf>
    <xf numFmtId="0" fontId="14" fillId="5" borderId="3" xfId="0" applyFont="1" applyFill="1" applyBorder="1" applyAlignment="1">
      <alignment wrapText="1"/>
    </xf>
    <xf numFmtId="0" fontId="15" fillId="5" borderId="3" xfId="0" applyFont="1" applyFill="1" applyBorder="1" applyAlignment="1">
      <alignment wrapText="1"/>
    </xf>
    <xf numFmtId="0" fontId="3" fillId="0" borderId="0" xfId="0" applyFont="1" applyBorder="1" applyAlignment="1">
      <alignment horizontal="left" vertical="center"/>
    </xf>
    <xf numFmtId="0" fontId="3" fillId="0" borderId="0" xfId="0" applyFont="1" applyBorder="1" applyAlignment="1">
      <alignment horizontal="left"/>
    </xf>
    <xf numFmtId="0" fontId="17" fillId="5" borderId="3" xfId="0" applyFont="1" applyFill="1" applyBorder="1" applyAlignment="1">
      <alignment vertical="center" wrapText="1"/>
    </xf>
    <xf numFmtId="0" fontId="3" fillId="0" borderId="0" xfId="0" applyFont="1" applyFill="1" applyAlignment="1">
      <alignment horizontal="left" vertical="center"/>
    </xf>
    <xf numFmtId="0" fontId="4" fillId="0" borderId="4"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5" xfId="0" applyFont="1" applyFill="1" applyBorder="1" applyAlignment="1">
      <alignment horizontal="left" vertical="center" wrapText="1"/>
    </xf>
    <xf numFmtId="0" fontId="9" fillId="6" borderId="3" xfId="0" applyFont="1" applyFill="1" applyBorder="1" applyAlignment="1">
      <alignment horizontal="center" vertical="center" wrapText="1"/>
    </xf>
    <xf numFmtId="0" fontId="9" fillId="6" borderId="3" xfId="0" applyFont="1" applyFill="1" applyBorder="1" applyAlignment="1">
      <alignment vertical="center" wrapText="1"/>
    </xf>
    <xf numFmtId="0" fontId="4" fillId="0" borderId="3" xfId="0" applyFont="1" applyFill="1" applyBorder="1" applyAlignment="1">
      <alignment vertical="center"/>
    </xf>
    <xf numFmtId="0" fontId="4" fillId="0" borderId="3" xfId="0" applyFont="1" applyFill="1" applyBorder="1" applyAlignment="1">
      <alignment horizontal="center"/>
    </xf>
    <xf numFmtId="9" fontId="4" fillId="0" borderId="3" xfId="0" applyNumberFormat="1" applyFont="1" applyFill="1" applyBorder="1" applyAlignment="1">
      <alignment horizontal="center"/>
    </xf>
    <xf numFmtId="0" fontId="3" fillId="0" borderId="3" xfId="0" applyFont="1" applyFill="1" applyBorder="1"/>
    <xf numFmtId="0" fontId="4" fillId="0" borderId="3" xfId="0" applyFont="1" applyFill="1" applyBorder="1" applyAlignment="1">
      <alignment vertical="center" wrapText="1"/>
    </xf>
    <xf numFmtId="0" fontId="5" fillId="0" borderId="3" xfId="0" applyFont="1" applyFill="1" applyBorder="1" applyAlignment="1">
      <alignment vertical="center"/>
    </xf>
    <xf numFmtId="0" fontId="5" fillId="0" borderId="3" xfId="0" applyFont="1" applyFill="1" applyBorder="1" applyAlignment="1">
      <alignment horizontal="center"/>
    </xf>
    <xf numFmtId="9" fontId="4" fillId="0" borderId="3" xfId="0" applyNumberFormat="1" applyFont="1" applyFill="1" applyBorder="1"/>
    <xf numFmtId="0" fontId="16" fillId="0" borderId="3" xfId="0" applyFont="1" applyBorder="1"/>
    <xf numFmtId="0" fontId="11" fillId="7" borderId="0" xfId="10" applyNumberFormat="1" applyFont="1" applyFill="1" applyBorder="1" applyAlignment="1"/>
    <xf numFmtId="0" fontId="11" fillId="7" borderId="17" xfId="10" applyNumberFormat="1" applyFont="1" applyFill="1" applyBorder="1" applyAlignment="1"/>
    <xf numFmtId="0" fontId="11" fillId="0" borderId="0" xfId="10" applyFont="1" applyAlignment="1"/>
    <xf numFmtId="0" fontId="4" fillId="0" borderId="0" xfId="0" applyFont="1" applyBorder="1" applyAlignment="1">
      <alignment horizontal="left"/>
    </xf>
    <xf numFmtId="0" fontId="3" fillId="0" borderId="0" xfId="10" applyFont="1" applyAlignment="1">
      <alignment horizontal="center" vertical="center"/>
    </xf>
    <xf numFmtId="0" fontId="17" fillId="5" borderId="22" xfId="0" applyFont="1" applyFill="1" applyBorder="1" applyAlignment="1">
      <alignment horizontal="center" vertical="top"/>
    </xf>
    <xf numFmtId="0" fontId="32" fillId="0" borderId="0" xfId="0" applyFont="1"/>
    <xf numFmtId="0" fontId="32" fillId="0" borderId="13" xfId="0" applyFont="1" applyBorder="1" applyAlignment="1"/>
    <xf numFmtId="0" fontId="35" fillId="9" borderId="22" xfId="15" applyFont="1" applyFill="1" applyBorder="1" applyAlignment="1">
      <alignment horizontal="center" vertical="center"/>
    </xf>
    <xf numFmtId="0" fontId="35" fillId="9" borderId="22" xfId="15" applyFont="1" applyFill="1" applyBorder="1" applyAlignment="1">
      <alignment horizontal="left" vertical="center"/>
    </xf>
    <xf numFmtId="20" fontId="35" fillId="9" borderId="22" xfId="15" applyNumberFormat="1" applyFont="1" applyFill="1" applyBorder="1" applyAlignment="1">
      <alignment horizontal="center" vertical="center"/>
    </xf>
    <xf numFmtId="0" fontId="35" fillId="9" borderId="23" xfId="15" applyFont="1" applyFill="1" applyBorder="1" applyAlignment="1">
      <alignment horizontal="center" vertical="center"/>
    </xf>
    <xf numFmtId="0" fontId="35" fillId="9" borderId="23" xfId="15" applyFont="1" applyFill="1" applyBorder="1" applyAlignment="1">
      <alignment horizontal="left" vertical="center"/>
    </xf>
    <xf numFmtId="0" fontId="35" fillId="9" borderId="22" xfId="15" applyFont="1" applyFill="1" applyBorder="1" applyAlignment="1">
      <alignment wrapText="1"/>
    </xf>
    <xf numFmtId="0" fontId="37" fillId="0" borderId="0" xfId="0" applyFont="1"/>
    <xf numFmtId="9" fontId="35" fillId="9" borderId="14" xfId="15" applyNumberFormat="1" applyFont="1" applyFill="1" applyBorder="1" applyAlignment="1">
      <alignment horizontal="left"/>
    </xf>
    <xf numFmtId="9" fontId="35" fillId="9" borderId="14" xfId="16" applyFont="1" applyFill="1" applyBorder="1" applyAlignment="1">
      <alignment horizontal="left"/>
    </xf>
    <xf numFmtId="0" fontId="32" fillId="9" borderId="0" xfId="0" applyFont="1" applyFill="1"/>
    <xf numFmtId="0" fontId="39" fillId="9" borderId="26" xfId="0" applyFont="1" applyFill="1" applyBorder="1" applyAlignment="1">
      <alignment vertical="center"/>
    </xf>
    <xf numFmtId="0" fontId="39" fillId="9" borderId="21" xfId="0" applyFont="1" applyFill="1" applyBorder="1" applyAlignment="1">
      <alignment horizontal="center" vertical="center"/>
    </xf>
    <xf numFmtId="0" fontId="39" fillId="9" borderId="26" xfId="0" applyFont="1" applyFill="1" applyBorder="1" applyAlignment="1">
      <alignment horizontal="left" vertical="center"/>
    </xf>
    <xf numFmtId="0" fontId="39" fillId="9" borderId="27" xfId="0" applyFont="1" applyFill="1" applyBorder="1" applyAlignment="1">
      <alignment horizontal="left" vertical="center"/>
    </xf>
    <xf numFmtId="0" fontId="39" fillId="9" borderId="28" xfId="0" applyFont="1" applyFill="1" applyBorder="1" applyAlignment="1">
      <alignment horizontal="left" vertical="center"/>
    </xf>
    <xf numFmtId="0" fontId="37" fillId="0" borderId="26" xfId="0" applyFont="1" applyBorder="1" applyAlignment="1">
      <alignment vertical="center" wrapText="1"/>
    </xf>
    <xf numFmtId="0" fontId="36" fillId="0" borderId="22" xfId="0" applyFont="1" applyBorder="1"/>
    <xf numFmtId="0" fontId="40" fillId="0" borderId="22" xfId="0" applyFont="1" applyBorder="1" applyAlignment="1">
      <alignment horizontal="center" vertical="center" wrapText="1"/>
    </xf>
    <xf numFmtId="0" fontId="42" fillId="0" borderId="26" xfId="0" applyFont="1" applyFill="1" applyBorder="1" applyAlignment="1">
      <alignment vertical="center" wrapText="1"/>
    </xf>
    <xf numFmtId="0" fontId="32" fillId="10" borderId="0" xfId="0" applyFont="1" applyFill="1"/>
    <xf numFmtId="0" fontId="42" fillId="0" borderId="22" xfId="0" applyFont="1" applyFill="1" applyBorder="1" applyAlignment="1">
      <alignment vertical="center" wrapText="1"/>
    </xf>
    <xf numFmtId="0" fontId="43" fillId="0" borderId="0" xfId="0" applyFont="1"/>
    <xf numFmtId="0" fontId="43" fillId="9" borderId="0" xfId="0" applyFont="1" applyFill="1" applyBorder="1" applyAlignment="1">
      <alignment horizontal="center" vertical="center" textRotation="90" wrapText="1"/>
    </xf>
    <xf numFmtId="0" fontId="43" fillId="0" borderId="21" xfId="0" applyFont="1" applyBorder="1" applyAlignment="1">
      <alignment vertical="center" wrapText="1"/>
    </xf>
    <xf numFmtId="0" fontId="43" fillId="0" borderId="21" xfId="0" applyFont="1" applyBorder="1" applyAlignment="1">
      <alignment horizontal="center" vertical="center" wrapText="1"/>
    </xf>
    <xf numFmtId="0" fontId="35" fillId="9" borderId="0" xfId="0" applyFont="1" applyFill="1" applyBorder="1" applyAlignment="1">
      <alignment horizontal="center" vertical="center" textRotation="90" wrapText="1"/>
    </xf>
    <xf numFmtId="0" fontId="9" fillId="4" borderId="26" xfId="0" applyFont="1" applyFill="1" applyBorder="1" applyAlignment="1">
      <alignment vertical="center"/>
    </xf>
    <xf numFmtId="0" fontId="9" fillId="4" borderId="21" xfId="0" applyFont="1" applyFill="1" applyBorder="1" applyAlignment="1">
      <alignment horizontal="center" vertical="center"/>
    </xf>
    <xf numFmtId="0" fontId="44" fillId="0" borderId="26" xfId="0" applyFont="1" applyFill="1" applyBorder="1" applyAlignment="1">
      <alignment vertical="center" wrapText="1"/>
    </xf>
    <xf numFmtId="0" fontId="17" fillId="0" borderId="22" xfId="0" applyFont="1" applyFill="1" applyBorder="1" applyAlignment="1">
      <alignment horizontal="center" vertical="center"/>
    </xf>
    <xf numFmtId="0" fontId="46" fillId="0" borderId="26" xfId="0" applyFont="1" applyFill="1" applyBorder="1" applyAlignment="1">
      <alignment wrapText="1"/>
    </xf>
    <xf numFmtId="0" fontId="17" fillId="0" borderId="21" xfId="0" applyFont="1" applyFill="1" applyBorder="1" applyAlignment="1">
      <alignment horizontal="center" vertical="center"/>
    </xf>
    <xf numFmtId="0" fontId="37" fillId="0" borderId="21" xfId="0" applyFont="1" applyBorder="1" applyAlignment="1">
      <alignment vertical="center" wrapText="1"/>
    </xf>
    <xf numFmtId="0" fontId="37" fillId="0" borderId="21" xfId="0" applyFont="1" applyBorder="1" applyAlignment="1">
      <alignment horizontal="center" vertical="center" wrapText="1"/>
    </xf>
    <xf numFmtId="0" fontId="37" fillId="10" borderId="0" xfId="0" applyFont="1" applyFill="1"/>
    <xf numFmtId="9" fontId="39" fillId="9" borderId="11" xfId="0" applyNumberFormat="1" applyFont="1" applyFill="1" applyBorder="1" applyAlignment="1">
      <alignment horizontal="left"/>
    </xf>
    <xf numFmtId="9" fontId="39" fillId="9" borderId="28" xfId="0" applyNumberFormat="1" applyFont="1" applyFill="1" applyBorder="1" applyAlignment="1">
      <alignment horizontal="left"/>
    </xf>
    <xf numFmtId="0" fontId="35" fillId="9" borderId="16" xfId="0" applyFont="1" applyFill="1" applyBorder="1" applyAlignment="1">
      <alignment textRotation="90"/>
    </xf>
    <xf numFmtId="0" fontId="39" fillId="9" borderId="23" xfId="0" applyFont="1" applyFill="1" applyBorder="1" applyAlignment="1">
      <alignment horizontal="center" vertical="center"/>
    </xf>
    <xf numFmtId="0" fontId="39" fillId="9" borderId="22" xfId="0" applyFont="1" applyFill="1" applyBorder="1" applyAlignment="1">
      <alignment horizontal="left"/>
    </xf>
    <xf numFmtId="0" fontId="37" fillId="0" borderId="26" xfId="0" applyFont="1" applyBorder="1" applyAlignment="1">
      <alignment vertical="top" wrapText="1"/>
    </xf>
    <xf numFmtId="0" fontId="40" fillId="10" borderId="22" xfId="0" applyFont="1" applyFill="1" applyBorder="1" applyAlignment="1">
      <alignment horizontal="left" vertical="center"/>
    </xf>
    <xf numFmtId="0" fontId="37" fillId="0" borderId="26" xfId="0" applyFont="1" applyFill="1" applyBorder="1" applyAlignment="1">
      <alignment horizontal="left" vertical="center" wrapText="1"/>
    </xf>
    <xf numFmtId="0" fontId="40" fillId="0" borderId="22" xfId="0" applyFont="1" applyFill="1" applyBorder="1" applyAlignment="1">
      <alignment horizontal="center" vertical="center" wrapText="1"/>
    </xf>
    <xf numFmtId="0" fontId="36" fillId="0" borderId="22" xfId="0" applyFont="1" applyFill="1" applyBorder="1"/>
    <xf numFmtId="0" fontId="40" fillId="0" borderId="22" xfId="0" applyFont="1" applyFill="1" applyBorder="1" applyAlignment="1">
      <alignment horizontal="left" vertical="center"/>
    </xf>
    <xf numFmtId="0" fontId="35" fillId="9" borderId="22" xfId="0" applyFont="1" applyFill="1" applyBorder="1" applyAlignment="1">
      <alignment horizontal="center" vertical="center" textRotation="90"/>
    </xf>
    <xf numFmtId="0" fontId="50" fillId="0" borderId="26" xfId="0" applyFont="1" applyFill="1" applyBorder="1" applyAlignment="1">
      <alignment horizontal="left" vertical="center" wrapText="1"/>
    </xf>
    <xf numFmtId="0" fontId="50" fillId="0" borderId="0" xfId="0" applyFont="1"/>
    <xf numFmtId="0" fontId="53" fillId="0" borderId="22" xfId="0" applyFont="1" applyBorder="1" applyAlignment="1">
      <alignment horizontal="center" vertical="top" wrapText="1"/>
    </xf>
    <xf numFmtId="0" fontId="53" fillId="0" borderId="0" xfId="0" applyFont="1"/>
    <xf numFmtId="0" fontId="54" fillId="4" borderId="22" xfId="0" applyFont="1" applyFill="1" applyBorder="1" applyAlignment="1">
      <alignment horizontal="center" vertical="center"/>
    </xf>
    <xf numFmtId="0" fontId="54" fillId="4" borderId="13" xfId="0" applyFont="1" applyFill="1" applyBorder="1" applyAlignment="1">
      <alignment horizontal="center" vertical="center"/>
    </xf>
    <xf numFmtId="0" fontId="54" fillId="4" borderId="21" xfId="0" applyFont="1" applyFill="1" applyBorder="1" applyAlignment="1">
      <alignment horizontal="center" vertical="center"/>
    </xf>
    <xf numFmtId="0" fontId="54" fillId="4" borderId="26" xfId="0" applyFont="1" applyFill="1" applyBorder="1" applyAlignment="1">
      <alignment horizontal="center" vertical="center"/>
    </xf>
    <xf numFmtId="0" fontId="54" fillId="4" borderId="28" xfId="0" applyFont="1" applyFill="1" applyBorder="1" applyAlignment="1">
      <alignment horizontal="center" vertical="center"/>
    </xf>
    <xf numFmtId="0" fontId="37" fillId="0" borderId="26" xfId="0" applyFont="1" applyBorder="1" applyAlignment="1">
      <alignment horizontal="left" vertical="center" wrapText="1"/>
    </xf>
    <xf numFmtId="0" fontId="50" fillId="5" borderId="22" xfId="0" applyFont="1" applyFill="1" applyBorder="1" applyAlignment="1">
      <alignment horizontal="center"/>
    </xf>
    <xf numFmtId="0" fontId="42" fillId="5" borderId="22" xfId="0" applyFont="1" applyFill="1" applyBorder="1"/>
    <xf numFmtId="0" fontId="42" fillId="0" borderId="22" xfId="0" applyFont="1" applyBorder="1"/>
    <xf numFmtId="0" fontId="50" fillId="0" borderId="22" xfId="0" applyFont="1" applyFill="1" applyBorder="1" applyAlignment="1">
      <alignment horizontal="center"/>
    </xf>
    <xf numFmtId="0" fontId="42" fillId="0" borderId="22" xfId="0" applyFont="1" applyFill="1" applyBorder="1"/>
    <xf numFmtId="0" fontId="35" fillId="4" borderId="26" xfId="0" applyFont="1" applyFill="1" applyBorder="1" applyAlignment="1">
      <alignment horizontal="center" vertical="center" textRotation="90"/>
    </xf>
    <xf numFmtId="0" fontId="37" fillId="0" borderId="26" xfId="0" applyFont="1" applyFill="1" applyBorder="1" applyAlignment="1">
      <alignment vertical="center" wrapText="1"/>
    </xf>
    <xf numFmtId="0" fontId="35" fillId="4" borderId="22" xfId="0" applyFont="1" applyFill="1" applyBorder="1" applyAlignment="1">
      <alignment horizontal="center" vertical="center" textRotation="90"/>
    </xf>
    <xf numFmtId="0" fontId="42" fillId="0" borderId="28" xfId="0" applyFont="1" applyFill="1" applyBorder="1" applyAlignment="1">
      <alignment vertical="center" wrapText="1"/>
    </xf>
    <xf numFmtId="0" fontId="42" fillId="0" borderId="27" xfId="0" applyFont="1" applyFill="1" applyBorder="1" applyAlignment="1">
      <alignment vertical="center" wrapText="1"/>
    </xf>
    <xf numFmtId="0" fontId="12" fillId="0" borderId="26" xfId="0" applyFont="1" applyFill="1" applyBorder="1" applyAlignment="1">
      <alignment vertical="center" wrapText="1"/>
    </xf>
    <xf numFmtId="9" fontId="39" fillId="9" borderId="27" xfId="0" applyNumberFormat="1" applyFont="1" applyFill="1" applyBorder="1" applyAlignment="1">
      <alignment horizontal="left"/>
    </xf>
    <xf numFmtId="0" fontId="32" fillId="9" borderId="16" xfId="0" applyFont="1" applyFill="1" applyBorder="1" applyAlignment="1">
      <alignment vertical="center" textRotation="90"/>
    </xf>
    <xf numFmtId="0" fontId="32" fillId="9" borderId="0" xfId="0" applyFont="1" applyFill="1" applyBorder="1" applyAlignment="1">
      <alignment vertical="center" textRotation="90"/>
    </xf>
    <xf numFmtId="0" fontId="29" fillId="4" borderId="22" xfId="0" applyFont="1" applyFill="1" applyBorder="1" applyAlignment="1">
      <alignment vertical="center" wrapText="1"/>
    </xf>
    <xf numFmtId="0" fontId="36" fillId="0" borderId="23" xfId="0" applyFont="1" applyFill="1" applyBorder="1" applyAlignment="1">
      <alignment vertical="center" wrapText="1"/>
    </xf>
    <xf numFmtId="0" fontId="36" fillId="0" borderId="22" xfId="0" applyFont="1" applyFill="1" applyBorder="1" applyAlignment="1">
      <alignment horizontal="left" vertical="center" wrapText="1"/>
    </xf>
    <xf numFmtId="0" fontId="50" fillId="0" borderId="0" xfId="0" applyFont="1" applyAlignment="1">
      <alignment horizontal="left" vertical="center"/>
    </xf>
    <xf numFmtId="0" fontId="53" fillId="0" borderId="21" xfId="0" applyFont="1" applyBorder="1" applyAlignment="1">
      <alignment horizontal="center" vertical="center" wrapText="1"/>
    </xf>
    <xf numFmtId="0" fontId="53" fillId="0" borderId="0" xfId="0" applyFont="1" applyAlignment="1">
      <alignment horizontal="left" vertical="center"/>
    </xf>
    <xf numFmtId="9" fontId="39" fillId="9" borderId="27" xfId="16" applyFont="1" applyFill="1" applyBorder="1" applyAlignment="1">
      <alignment horizontal="left" vertical="center"/>
    </xf>
    <xf numFmtId="9" fontId="54" fillId="4" borderId="16" xfId="0" applyNumberFormat="1" applyFont="1" applyFill="1" applyBorder="1" applyAlignment="1">
      <alignment horizontal="right" vertical="top"/>
    </xf>
    <xf numFmtId="0" fontId="39" fillId="10" borderId="22" xfId="0" applyFont="1" applyFill="1" applyBorder="1" applyAlignment="1">
      <alignment vertical="top"/>
    </xf>
    <xf numFmtId="0" fontId="50" fillId="10" borderId="22" xfId="0" applyFont="1" applyFill="1" applyBorder="1" applyAlignment="1">
      <alignment horizontal="center" vertical="center"/>
    </xf>
    <xf numFmtId="0" fontId="50" fillId="10" borderId="22" xfId="0" applyFont="1" applyFill="1" applyBorder="1" applyAlignment="1">
      <alignment horizontal="left" vertical="center"/>
    </xf>
    <xf numFmtId="0" fontId="50" fillId="10" borderId="26" xfId="0" applyFont="1" applyFill="1" applyBorder="1" applyAlignment="1">
      <alignment horizontal="left" vertical="center"/>
    </xf>
    <xf numFmtId="0" fontId="50" fillId="10" borderId="28" xfId="0" applyFont="1" applyFill="1" applyBorder="1" applyAlignment="1">
      <alignment horizontal="left" vertical="center"/>
    </xf>
    <xf numFmtId="0" fontId="50" fillId="10" borderId="22" xfId="0" applyFont="1" applyFill="1" applyBorder="1" applyAlignment="1">
      <alignment horizontal="center" vertical="top"/>
    </xf>
    <xf numFmtId="0" fontId="40" fillId="5" borderId="22" xfId="0" applyFont="1" applyFill="1" applyBorder="1" applyAlignment="1">
      <alignment horizontal="center" vertical="top"/>
    </xf>
    <xf numFmtId="0" fontId="50" fillId="10" borderId="21" xfId="0" applyFont="1" applyFill="1" applyBorder="1" applyAlignment="1">
      <alignment horizontal="center" vertical="top"/>
    </xf>
    <xf numFmtId="0" fontId="39" fillId="10" borderId="23" xfId="0" applyFont="1" applyFill="1" applyBorder="1" applyAlignment="1">
      <alignment horizontal="left" vertical="top"/>
    </xf>
    <xf numFmtId="0" fontId="50" fillId="5" borderId="24" xfId="0" applyFont="1" applyFill="1" applyBorder="1" applyAlignment="1">
      <alignment vertical="top"/>
    </xf>
    <xf numFmtId="0" fontId="50" fillId="5" borderId="11" xfId="0" applyFont="1" applyFill="1" applyBorder="1" applyAlignment="1">
      <alignment horizontal="center" vertical="top"/>
    </xf>
    <xf numFmtId="0" fontId="50" fillId="5" borderId="25" xfId="0" applyFont="1" applyFill="1" applyBorder="1" applyAlignment="1">
      <alignment horizontal="center" vertical="top"/>
    </xf>
    <xf numFmtId="0" fontId="39" fillId="9" borderId="11" xfId="0" applyFont="1" applyFill="1" applyBorder="1" applyAlignment="1">
      <alignment horizontal="center" vertical="top"/>
    </xf>
    <xf numFmtId="9" fontId="40" fillId="5" borderId="26" xfId="16" applyFont="1" applyFill="1" applyBorder="1" applyAlignment="1">
      <alignment horizontal="center" vertical="top"/>
    </xf>
    <xf numFmtId="9" fontId="40" fillId="5" borderId="28" xfId="16" applyFont="1" applyFill="1" applyBorder="1" applyAlignment="1">
      <alignment horizontal="center" vertical="top"/>
    </xf>
    <xf numFmtId="0" fontId="53" fillId="10" borderId="22" xfId="0" applyFont="1" applyFill="1" applyBorder="1" applyAlignment="1">
      <alignment horizontal="center" vertical="top"/>
    </xf>
    <xf numFmtId="9" fontId="39" fillId="9" borderId="11" xfId="0" applyNumberFormat="1" applyFont="1" applyFill="1" applyBorder="1" applyAlignment="1">
      <alignment horizontal="left" vertical="top"/>
    </xf>
    <xf numFmtId="9" fontId="39" fillId="9" borderId="25" xfId="0" applyNumberFormat="1" applyFont="1" applyFill="1" applyBorder="1" applyAlignment="1">
      <alignment horizontal="left" vertical="top"/>
    </xf>
    <xf numFmtId="0" fontId="39" fillId="9" borderId="0" xfId="0" applyFont="1" applyFill="1" applyBorder="1" applyAlignment="1">
      <alignment horizontal="left" vertical="top"/>
    </xf>
    <xf numFmtId="0" fontId="39" fillId="9" borderId="11" xfId="0" applyFont="1" applyFill="1" applyBorder="1" applyAlignment="1">
      <alignment horizontal="left" vertical="top"/>
    </xf>
    <xf numFmtId="0" fontId="32" fillId="0" borderId="21" xfId="0" applyFont="1" applyBorder="1" applyAlignment="1">
      <alignment horizontal="left" vertical="center" wrapText="1"/>
    </xf>
    <xf numFmtId="0" fontId="40" fillId="0" borderId="21" xfId="0" applyFont="1" applyBorder="1" applyAlignment="1">
      <alignment horizontal="center" wrapText="1"/>
    </xf>
    <xf numFmtId="0" fontId="32" fillId="0" borderId="22" xfId="0" applyFont="1" applyBorder="1" applyAlignment="1">
      <alignment horizontal="left" vertical="center" wrapText="1"/>
    </xf>
    <xf numFmtId="0" fontId="40" fillId="0" borderId="22" xfId="0" applyFont="1" applyBorder="1" applyAlignment="1">
      <alignment horizontal="center" wrapText="1"/>
    </xf>
    <xf numFmtId="0" fontId="32" fillId="0" borderId="22" xfId="0" applyFont="1" applyBorder="1" applyAlignment="1">
      <alignment horizontal="left" vertical="center"/>
    </xf>
    <xf numFmtId="0" fontId="53" fillId="0" borderId="22" xfId="0" applyFont="1" applyBorder="1" applyAlignment="1">
      <alignment horizontal="center" vertical="center" wrapText="1"/>
    </xf>
    <xf numFmtId="0" fontId="39" fillId="9" borderId="22" xfId="0" applyFont="1" applyFill="1" applyBorder="1" applyAlignment="1">
      <alignment horizontal="center" vertical="center"/>
    </xf>
    <xf numFmtId="0" fontId="32" fillId="9" borderId="15" xfId="0" applyFont="1" applyFill="1" applyBorder="1" applyAlignment="1">
      <alignment vertical="center" textRotation="90"/>
    </xf>
    <xf numFmtId="0" fontId="54" fillId="4" borderId="24" xfId="0" applyFont="1" applyFill="1" applyBorder="1" applyAlignment="1"/>
    <xf numFmtId="0" fontId="54" fillId="4" borderId="11" xfId="0" applyFont="1" applyFill="1" applyBorder="1" applyAlignment="1"/>
    <xf numFmtId="0" fontId="50" fillId="0" borderId="0" xfId="0" applyFont="1" applyAlignment="1">
      <alignment horizontal="right" vertical="center"/>
    </xf>
    <xf numFmtId="0" fontId="42" fillId="0" borderId="28" xfId="0" applyFont="1" applyFill="1" applyBorder="1" applyAlignment="1">
      <alignment wrapText="1"/>
    </xf>
    <xf numFmtId="9" fontId="39" fillId="9" borderId="27" xfId="0" applyNumberFormat="1" applyFont="1" applyFill="1" applyBorder="1" applyAlignment="1">
      <alignment horizontal="left" vertical="center" wrapText="1"/>
    </xf>
    <xf numFmtId="9" fontId="39" fillId="9" borderId="28" xfId="0" applyNumberFormat="1" applyFont="1" applyFill="1" applyBorder="1" applyAlignment="1">
      <alignment horizontal="left" vertical="center" wrapText="1"/>
    </xf>
    <xf numFmtId="0" fontId="32" fillId="10" borderId="26" xfId="0" applyFont="1" applyFill="1" applyBorder="1" applyAlignment="1">
      <alignment horizontal="left" vertical="center" wrapText="1"/>
    </xf>
    <xf numFmtId="0" fontId="32" fillId="0" borderId="26" xfId="0" applyFont="1" applyBorder="1" applyAlignment="1">
      <alignment horizontal="left" vertical="center" wrapText="1"/>
    </xf>
    <xf numFmtId="9" fontId="39" fillId="9" borderId="27" xfId="0" applyNumberFormat="1" applyFont="1" applyFill="1" applyBorder="1" applyAlignment="1">
      <alignment horizontal="left" vertical="center"/>
    </xf>
    <xf numFmtId="9" fontId="39" fillId="9" borderId="28" xfId="0" applyNumberFormat="1" applyFont="1" applyFill="1" applyBorder="1" applyAlignment="1">
      <alignment horizontal="left" vertical="center"/>
    </xf>
    <xf numFmtId="0" fontId="32" fillId="9" borderId="16" xfId="0" applyFont="1" applyFill="1" applyBorder="1" applyAlignment="1"/>
    <xf numFmtId="0" fontId="32" fillId="0" borderId="26" xfId="0" applyFont="1" applyFill="1" applyBorder="1" applyAlignment="1">
      <alignment vertical="center" wrapText="1"/>
    </xf>
    <xf numFmtId="0" fontId="32" fillId="0" borderId="26" xfId="0" applyFont="1" applyBorder="1" applyAlignment="1">
      <alignment vertical="center" wrapText="1"/>
    </xf>
    <xf numFmtId="0" fontId="32" fillId="9" borderId="0" xfId="0" applyFont="1" applyFill="1" applyBorder="1" applyAlignment="1"/>
    <xf numFmtId="0" fontId="32" fillId="9" borderId="14" xfId="0" applyFont="1" applyFill="1" applyBorder="1" applyAlignment="1"/>
    <xf numFmtId="0" fontId="29" fillId="4" borderId="26" xfId="0" applyFont="1" applyFill="1" applyBorder="1" applyAlignment="1">
      <alignment vertical="center" wrapText="1"/>
    </xf>
    <xf numFmtId="0" fontId="29" fillId="4" borderId="27" xfId="0" applyFont="1" applyFill="1" applyBorder="1" applyAlignment="1">
      <alignment vertical="center" wrapText="1"/>
    </xf>
    <xf numFmtId="0" fontId="29" fillId="4" borderId="28" xfId="0" applyFont="1" applyFill="1" applyBorder="1" applyAlignment="1">
      <alignment vertical="center" wrapText="1"/>
    </xf>
    <xf numFmtId="0" fontId="32" fillId="0" borderId="0" xfId="0" applyFont="1" applyFill="1" applyAlignment="1">
      <alignment wrapText="1"/>
    </xf>
    <xf numFmtId="0" fontId="39" fillId="0" borderId="23" xfId="0" applyFont="1" applyFill="1" applyBorder="1" applyAlignment="1">
      <alignment horizontal="center" vertical="center"/>
    </xf>
    <xf numFmtId="0" fontId="50" fillId="0" borderId="23" xfId="0" applyFont="1" applyFill="1" applyBorder="1" applyAlignment="1">
      <alignment horizontal="center" vertical="center"/>
    </xf>
    <xf numFmtId="0" fontId="40" fillId="5" borderId="26" xfId="0" applyFont="1" applyFill="1" applyBorder="1" applyAlignment="1">
      <alignment horizontal="center" vertical="center" wrapText="1"/>
    </xf>
    <xf numFmtId="0" fontId="40" fillId="5" borderId="27" xfId="0" applyFont="1" applyFill="1" applyBorder="1" applyAlignment="1">
      <alignment horizontal="center" vertical="center" wrapText="1"/>
    </xf>
    <xf numFmtId="0" fontId="40" fillId="5" borderId="28" xfId="0" applyFont="1" applyFill="1" applyBorder="1" applyAlignment="1">
      <alignment horizontal="center" vertical="center" wrapText="1"/>
    </xf>
    <xf numFmtId="0" fontId="50" fillId="0" borderId="0" xfId="0" applyFont="1" applyAlignment="1">
      <alignment horizontal="left"/>
    </xf>
    <xf numFmtId="0" fontId="37" fillId="0" borderId="0" xfId="0" applyFont="1" applyAlignment="1"/>
    <xf numFmtId="0" fontId="40" fillId="0" borderId="22" xfId="0" applyFont="1" applyFill="1" applyBorder="1" applyAlignment="1">
      <alignment horizontal="center" vertical="center"/>
    </xf>
    <xf numFmtId="0" fontId="40" fillId="0" borderId="22" xfId="0" applyFont="1" applyBorder="1" applyAlignment="1">
      <alignment horizontal="center" vertical="center"/>
    </xf>
    <xf numFmtId="0" fontId="59" fillId="9" borderId="26" xfId="0" applyFont="1" applyFill="1" applyBorder="1" applyAlignment="1">
      <alignment vertical="center"/>
    </xf>
    <xf numFmtId="0" fontId="59" fillId="9" borderId="27" xfId="0" applyFont="1" applyFill="1" applyBorder="1" applyAlignment="1">
      <alignment vertical="center"/>
    </xf>
    <xf numFmtId="0" fontId="35" fillId="10" borderId="11" xfId="0" applyFont="1" applyFill="1" applyBorder="1" applyAlignment="1">
      <alignment vertical="center"/>
    </xf>
    <xf numFmtId="0" fontId="35" fillId="10" borderId="11" xfId="0" applyFont="1" applyFill="1" applyBorder="1" applyAlignment="1">
      <alignment horizontal="center" vertical="center"/>
    </xf>
    <xf numFmtId="0" fontId="35" fillId="10" borderId="11" xfId="0" applyFont="1" applyFill="1" applyBorder="1" applyAlignment="1">
      <alignment horizontal="center"/>
    </xf>
    <xf numFmtId="0" fontId="35" fillId="10" borderId="11" xfId="0" applyFont="1" applyFill="1" applyBorder="1" applyAlignment="1">
      <alignment horizontal="left"/>
    </xf>
    <xf numFmtId="0" fontId="32" fillId="0" borderId="0" xfId="0" applyFont="1" applyAlignment="1">
      <alignment horizontal="center"/>
    </xf>
    <xf numFmtId="0" fontId="32" fillId="0" borderId="0" xfId="0" applyFont="1" applyAlignment="1">
      <alignment horizontal="left"/>
    </xf>
    <xf numFmtId="0" fontId="4" fillId="0" borderId="13" xfId="0" applyFont="1" applyBorder="1" applyAlignment="1"/>
    <xf numFmtId="0" fontId="4" fillId="4" borderId="0" xfId="0" applyFont="1" applyFill="1"/>
    <xf numFmtId="0" fontId="60" fillId="9" borderId="22" xfId="15" applyFont="1" applyFill="1" applyBorder="1" applyAlignment="1">
      <alignment horizontal="center" vertical="center"/>
    </xf>
    <xf numFmtId="0" fontId="60" fillId="9" borderId="22" xfId="15" applyFont="1" applyFill="1" applyBorder="1" applyAlignment="1">
      <alignment horizontal="left" vertical="center"/>
    </xf>
    <xf numFmtId="20" fontId="60" fillId="9" borderId="22" xfId="15" applyNumberFormat="1" applyFont="1" applyFill="1" applyBorder="1" applyAlignment="1">
      <alignment horizontal="center" vertical="center"/>
    </xf>
    <xf numFmtId="0" fontId="60" fillId="9" borderId="23" xfId="15" applyFont="1" applyFill="1" applyBorder="1" applyAlignment="1">
      <alignment horizontal="left" vertical="center"/>
    </xf>
    <xf numFmtId="0" fontId="9" fillId="4" borderId="22" xfId="0" applyFont="1" applyFill="1" applyBorder="1" applyAlignment="1">
      <alignment vertical="center"/>
    </xf>
    <xf numFmtId="0" fontId="9" fillId="4" borderId="23" xfId="0" applyFont="1" applyFill="1" applyBorder="1" applyAlignment="1">
      <alignment vertical="center"/>
    </xf>
    <xf numFmtId="9" fontId="9" fillId="4" borderId="27" xfId="0" applyNumberFormat="1" applyFont="1" applyFill="1" applyBorder="1" applyAlignment="1">
      <alignment wrapText="1"/>
    </xf>
    <xf numFmtId="9" fontId="9" fillId="4" borderId="28" xfId="0" applyNumberFormat="1" applyFont="1" applyFill="1" applyBorder="1" applyAlignment="1">
      <alignment wrapText="1"/>
    </xf>
    <xf numFmtId="0" fontId="4" fillId="0" borderId="22" xfId="0" applyFont="1" applyBorder="1" applyAlignment="1">
      <alignment vertical="center" wrapText="1"/>
    </xf>
    <xf numFmtId="0" fontId="12" fillId="0" borderId="22" xfId="0" applyFont="1" applyBorder="1" applyAlignment="1">
      <alignment horizontal="center" vertical="center" wrapText="1"/>
    </xf>
    <xf numFmtId="0" fontId="16" fillId="0" borderId="22" xfId="0" applyFont="1" applyBorder="1" applyAlignment="1">
      <alignment horizontal="left" vertical="center"/>
    </xf>
    <xf numFmtId="0" fontId="16" fillId="0" borderId="0" xfId="0" applyFont="1" applyAlignment="1">
      <alignment horizontal="left" vertical="center"/>
    </xf>
    <xf numFmtId="9" fontId="9" fillId="4" borderId="27" xfId="0" applyNumberFormat="1" applyFont="1" applyFill="1" applyBorder="1" applyAlignment="1"/>
    <xf numFmtId="9" fontId="9" fillId="4" borderId="28" xfId="0" applyNumberFormat="1" applyFont="1" applyFill="1" applyBorder="1" applyAlignment="1"/>
    <xf numFmtId="0" fontId="9" fillId="4" borderId="22" xfId="0" applyFont="1" applyFill="1" applyBorder="1" applyAlignment="1">
      <alignment horizontal="center" vertical="center"/>
    </xf>
    <xf numFmtId="0" fontId="12" fillId="0" borderId="22" xfId="0" applyFont="1" applyBorder="1" applyAlignment="1">
      <alignment vertical="center" wrapText="1"/>
    </xf>
    <xf numFmtId="0" fontId="12" fillId="5" borderId="22" xfId="0" applyFont="1" applyFill="1" applyBorder="1" applyAlignment="1">
      <alignment horizontal="center" vertical="center"/>
    </xf>
    <xf numFmtId="0" fontId="12" fillId="0" borderId="28" xfId="0" applyFont="1" applyBorder="1" applyAlignment="1">
      <alignment horizontal="center" vertical="center" wrapText="1"/>
    </xf>
    <xf numFmtId="0" fontId="12" fillId="0" borderId="22" xfId="0" applyFont="1" applyFill="1" applyBorder="1" applyAlignment="1">
      <alignment vertical="center" wrapText="1"/>
    </xf>
    <xf numFmtId="0" fontId="12" fillId="0" borderId="22" xfId="0" applyFont="1" applyFill="1" applyBorder="1" applyAlignment="1">
      <alignment horizontal="center" vertical="center" wrapText="1"/>
    </xf>
    <xf numFmtId="0" fontId="12" fillId="0" borderId="28" xfId="0" applyFont="1" applyFill="1" applyBorder="1" applyAlignment="1">
      <alignment horizontal="center" vertical="center" wrapText="1"/>
    </xf>
    <xf numFmtId="0" fontId="12" fillId="0" borderId="22" xfId="0" applyFont="1" applyBorder="1" applyAlignment="1">
      <alignment horizontal="center" vertical="center"/>
    </xf>
    <xf numFmtId="0" fontId="9" fillId="4" borderId="22" xfId="0" applyFont="1" applyFill="1" applyBorder="1" applyAlignment="1">
      <alignment horizontal="center" vertical="center" wrapText="1"/>
    </xf>
    <xf numFmtId="0" fontId="3" fillId="4" borderId="22" xfId="0" applyFont="1" applyFill="1" applyBorder="1" applyAlignment="1">
      <alignment horizontal="center" vertical="center" wrapText="1"/>
    </xf>
    <xf numFmtId="0" fontId="16" fillId="0" borderId="22" xfId="0" applyFont="1" applyFill="1" applyBorder="1" applyAlignment="1">
      <alignment horizontal="left" vertical="center" wrapText="1"/>
    </xf>
    <xf numFmtId="0" fontId="13" fillId="0" borderId="0" xfId="0" applyFont="1" applyAlignment="1">
      <alignment vertical="center"/>
    </xf>
    <xf numFmtId="0" fontId="4" fillId="4" borderId="16" xfId="0" applyFont="1" applyFill="1" applyBorder="1" applyAlignment="1"/>
    <xf numFmtId="0" fontId="4" fillId="0" borderId="26" xfId="0" applyFont="1" applyFill="1" applyBorder="1" applyAlignment="1">
      <alignment vertical="center" wrapText="1"/>
    </xf>
    <xf numFmtId="0" fontId="4" fillId="4" borderId="15" xfId="0" applyFont="1" applyFill="1" applyBorder="1" applyAlignment="1"/>
    <xf numFmtId="0" fontId="61" fillId="0" borderId="0" xfId="0" applyFont="1" applyAlignment="1">
      <alignment vertical="center"/>
    </xf>
    <xf numFmtId="0" fontId="4" fillId="4" borderId="14" xfId="0" applyFont="1" applyFill="1" applyBorder="1" applyAlignment="1"/>
    <xf numFmtId="0" fontId="4" fillId="0" borderId="0" xfId="0" applyFont="1" applyFill="1" applyAlignment="1">
      <alignment wrapText="1"/>
    </xf>
    <xf numFmtId="0" fontId="16" fillId="0" borderId="27" xfId="0" applyFont="1" applyBorder="1" applyAlignment="1">
      <alignment horizontal="left" vertical="center" wrapText="1"/>
    </xf>
    <xf numFmtId="9" fontId="9" fillId="4" borderId="27" xfId="0" applyNumberFormat="1" applyFont="1" applyFill="1" applyBorder="1" applyAlignment="1">
      <alignment vertical="center"/>
    </xf>
    <xf numFmtId="9" fontId="9" fillId="4" borderId="16" xfId="0" applyNumberFormat="1" applyFont="1" applyFill="1" applyBorder="1" applyAlignment="1">
      <alignment horizontal="right" vertical="top"/>
    </xf>
    <xf numFmtId="0" fontId="9" fillId="5" borderId="22" xfId="0" applyFont="1" applyFill="1" applyBorder="1" applyAlignment="1">
      <alignment vertical="top"/>
    </xf>
    <xf numFmtId="0" fontId="12" fillId="5" borderId="22" xfId="0" applyFont="1" applyFill="1" applyBorder="1" applyAlignment="1">
      <alignment horizontal="center" vertical="top"/>
    </xf>
    <xf numFmtId="0" fontId="17" fillId="5" borderId="22" xfId="0" applyFont="1" applyFill="1" applyBorder="1" applyAlignment="1">
      <alignment horizontal="center" vertical="center"/>
    </xf>
    <xf numFmtId="9" fontId="12" fillId="5" borderId="22" xfId="1" applyFont="1" applyFill="1" applyBorder="1" applyAlignment="1">
      <alignment horizontal="center" vertical="center"/>
    </xf>
    <xf numFmtId="0" fontId="17" fillId="5" borderId="21" xfId="0" applyFont="1" applyFill="1" applyBorder="1" applyAlignment="1">
      <alignment horizontal="center" vertical="top"/>
    </xf>
    <xf numFmtId="0" fontId="17" fillId="5" borderId="26" xfId="0" applyFont="1" applyFill="1" applyBorder="1" applyAlignment="1">
      <alignment horizontal="center" vertical="top"/>
    </xf>
    <xf numFmtId="0" fontId="9" fillId="5" borderId="23" xfId="0" applyFont="1" applyFill="1" applyBorder="1" applyAlignment="1">
      <alignment horizontal="left" vertical="top"/>
    </xf>
    <xf numFmtId="0" fontId="17" fillId="5" borderId="24" xfId="0" applyFont="1" applyFill="1" applyBorder="1" applyAlignment="1">
      <alignment horizontal="center" vertical="top"/>
    </xf>
    <xf numFmtId="0" fontId="9" fillId="4" borderId="11" xfId="0" applyFont="1" applyFill="1" applyBorder="1" applyAlignment="1">
      <alignment horizontal="left"/>
    </xf>
    <xf numFmtId="0" fontId="17" fillId="5" borderId="27" xfId="0" applyFont="1" applyFill="1" applyBorder="1" applyAlignment="1">
      <alignment horizontal="center" vertical="top"/>
    </xf>
    <xf numFmtId="0" fontId="12" fillId="5" borderId="0" xfId="0" applyFont="1" applyFill="1" applyBorder="1" applyAlignment="1">
      <alignment horizontal="center" vertical="top"/>
    </xf>
    <xf numFmtId="0" fontId="12" fillId="5" borderId="16" xfId="0" applyFont="1" applyFill="1" applyBorder="1" applyAlignment="1">
      <alignment horizontal="center" vertical="top"/>
    </xf>
    <xf numFmtId="0" fontId="16" fillId="5" borderId="22" xfId="0" applyFont="1" applyFill="1" applyBorder="1" applyAlignment="1">
      <alignment horizontal="left" vertical="top"/>
    </xf>
    <xf numFmtId="0" fontId="16" fillId="0" borderId="0" xfId="0" applyFont="1" applyAlignment="1">
      <alignment horizontal="left"/>
    </xf>
    <xf numFmtId="0" fontId="9" fillId="4" borderId="0" xfId="0" applyFont="1" applyFill="1" applyBorder="1" applyAlignment="1">
      <alignment horizontal="left"/>
    </xf>
    <xf numFmtId="0" fontId="4" fillId="4" borderId="22" xfId="0" applyFont="1" applyFill="1" applyBorder="1" applyAlignment="1"/>
    <xf numFmtId="0" fontId="4" fillId="0" borderId="22" xfId="0" applyFont="1" applyBorder="1" applyAlignment="1">
      <alignment horizontal="left" vertical="center" wrapText="1"/>
    </xf>
    <xf numFmtId="0" fontId="4" fillId="0" borderId="22" xfId="0" applyFont="1" applyBorder="1" applyAlignment="1">
      <alignment horizontal="left" vertical="center"/>
    </xf>
    <xf numFmtId="0" fontId="16" fillId="0" borderId="22" xfId="0" applyFont="1" applyBorder="1" applyAlignment="1">
      <alignment horizontal="left" vertical="center" wrapText="1"/>
    </xf>
    <xf numFmtId="9" fontId="9" fillId="4" borderId="22" xfId="0" applyNumberFormat="1" applyFont="1" applyFill="1" applyBorder="1" applyAlignment="1"/>
    <xf numFmtId="0" fontId="4" fillId="0" borderId="22" xfId="0" applyFont="1" applyFill="1" applyBorder="1" applyAlignment="1">
      <alignment vertical="center" wrapText="1"/>
    </xf>
    <xf numFmtId="0" fontId="12" fillId="5" borderId="22" xfId="0" applyFont="1" applyFill="1" applyBorder="1" applyAlignment="1">
      <alignment horizontal="center" vertical="center" wrapText="1"/>
    </xf>
    <xf numFmtId="0" fontId="16" fillId="5" borderId="22" xfId="0" applyFont="1" applyFill="1" applyBorder="1" applyAlignment="1">
      <alignment horizontal="left" vertical="center" wrapText="1"/>
    </xf>
    <xf numFmtId="0" fontId="4" fillId="0" borderId="22" xfId="0" applyFont="1" applyBorder="1" applyAlignment="1">
      <alignment vertical="center"/>
    </xf>
    <xf numFmtId="0" fontId="4" fillId="0" borderId="26" xfId="0" applyFont="1" applyBorder="1" applyAlignment="1">
      <alignment vertical="center" wrapText="1"/>
    </xf>
    <xf numFmtId="0" fontId="60" fillId="9" borderId="26" xfId="0" applyFont="1" applyFill="1" applyBorder="1" applyAlignment="1">
      <alignment vertical="center"/>
    </xf>
    <xf numFmtId="0" fontId="60" fillId="9" borderId="27" xfId="0" applyFont="1" applyFill="1" applyBorder="1" applyAlignment="1">
      <alignment vertical="center"/>
    </xf>
    <xf numFmtId="0" fontId="4" fillId="0" borderId="22" xfId="0" applyFont="1" applyBorder="1"/>
    <xf numFmtId="0" fontId="60" fillId="9" borderId="23" xfId="15" applyFont="1" applyFill="1" applyBorder="1" applyAlignment="1">
      <alignment horizontal="center" vertical="center"/>
    </xf>
    <xf numFmtId="0" fontId="9" fillId="0" borderId="0" xfId="0" applyFont="1" applyAlignment="1">
      <alignment horizontal="left" vertical="center"/>
    </xf>
    <xf numFmtId="0" fontId="12" fillId="5" borderId="22" xfId="0" applyFont="1" applyFill="1" applyBorder="1" applyAlignment="1">
      <alignment horizontal="center" vertical="top" wrapText="1"/>
    </xf>
    <xf numFmtId="0" fontId="12" fillId="5" borderId="21" xfId="0" applyFont="1" applyFill="1" applyBorder="1" applyAlignment="1">
      <alignment horizontal="center" vertical="top"/>
    </xf>
    <xf numFmtId="0" fontId="12" fillId="5" borderId="21" xfId="0" applyFont="1" applyFill="1" applyBorder="1" applyAlignment="1">
      <alignment horizontal="center" vertical="center"/>
    </xf>
    <xf numFmtId="0" fontId="12" fillId="5" borderId="29" xfId="0" applyFont="1" applyFill="1" applyBorder="1" applyAlignment="1">
      <alignment horizontal="center" vertical="top"/>
    </xf>
    <xf numFmtId="0" fontId="9" fillId="0" borderId="0" xfId="0" applyFont="1" applyAlignment="1">
      <alignment horizontal="left"/>
    </xf>
    <xf numFmtId="0" fontId="4" fillId="0" borderId="30" xfId="0" applyFont="1" applyBorder="1" applyAlignment="1">
      <alignment wrapText="1"/>
    </xf>
    <xf numFmtId="0" fontId="4" fillId="0" borderId="0" xfId="0" applyFont="1" applyAlignment="1">
      <alignment wrapText="1"/>
    </xf>
    <xf numFmtId="0" fontId="4" fillId="0" borderId="13" xfId="0" applyFont="1" applyBorder="1" applyAlignment="1">
      <alignment wrapText="1"/>
    </xf>
    <xf numFmtId="0" fontId="3" fillId="4" borderId="22" xfId="0" applyFont="1" applyFill="1" applyBorder="1" applyAlignment="1">
      <alignment wrapText="1"/>
    </xf>
    <xf numFmtId="9" fontId="4" fillId="0" borderId="0" xfId="0" applyNumberFormat="1" applyFont="1" applyAlignment="1">
      <alignment wrapText="1"/>
    </xf>
    <xf numFmtId="9" fontId="3" fillId="4" borderId="22" xfId="0" applyNumberFormat="1" applyFont="1" applyFill="1" applyBorder="1" applyAlignment="1">
      <alignment wrapText="1"/>
    </xf>
    <xf numFmtId="9" fontId="3" fillId="4" borderId="22" xfId="1" applyFont="1" applyFill="1" applyBorder="1" applyAlignment="1">
      <alignment wrapText="1"/>
    </xf>
    <xf numFmtId="0" fontId="12" fillId="5" borderId="22" xfId="0" applyFont="1" applyFill="1" applyBorder="1" applyAlignment="1">
      <alignment horizontal="left" wrapText="1"/>
    </xf>
    <xf numFmtId="0" fontId="4" fillId="0" borderId="0" xfId="0" applyFont="1" applyAlignment="1">
      <alignment horizontal="center" vertical="center" wrapText="1"/>
    </xf>
    <xf numFmtId="9" fontId="3" fillId="4" borderId="14" xfId="0" applyNumberFormat="1" applyFont="1" applyFill="1" applyBorder="1" applyAlignment="1">
      <alignment wrapText="1"/>
    </xf>
    <xf numFmtId="9" fontId="3" fillId="4" borderId="0" xfId="1" applyFont="1" applyFill="1" applyAlignment="1">
      <alignment horizontal="center"/>
    </xf>
    <xf numFmtId="0" fontId="9" fillId="4" borderId="23" xfId="0" applyFont="1" applyFill="1" applyBorder="1" applyAlignment="1">
      <alignment horizontal="center" vertical="center" wrapText="1"/>
    </xf>
    <xf numFmtId="0" fontId="4" fillId="0" borderId="22" xfId="0" applyFont="1" applyBorder="1" applyAlignment="1">
      <alignment horizontal="center" vertical="center" wrapText="1"/>
    </xf>
    <xf numFmtId="0" fontId="17" fillId="5" borderId="22" xfId="0" applyFont="1" applyFill="1" applyBorder="1" applyAlignment="1">
      <alignment horizontal="center" vertical="center" wrapText="1"/>
    </xf>
    <xf numFmtId="9" fontId="4" fillId="0" borderId="22" xfId="0" applyNumberFormat="1" applyFont="1" applyBorder="1" applyAlignment="1">
      <alignment horizontal="center" vertical="center" wrapText="1"/>
    </xf>
    <xf numFmtId="9" fontId="4" fillId="0" borderId="22" xfId="1" applyFont="1" applyBorder="1" applyAlignment="1">
      <alignment horizontal="center" vertical="center" wrapText="1"/>
    </xf>
    <xf numFmtId="0" fontId="4" fillId="5" borderId="26" xfId="0" applyFont="1" applyFill="1" applyBorder="1" applyAlignment="1">
      <alignment vertical="center" wrapText="1"/>
    </xf>
    <xf numFmtId="0" fontId="4" fillId="5" borderId="22" xfId="0" applyFont="1" applyFill="1" applyBorder="1" applyAlignment="1">
      <alignment horizontal="center" vertical="center" wrapText="1"/>
    </xf>
    <xf numFmtId="0" fontId="4" fillId="5" borderId="22" xfId="0" applyFont="1" applyFill="1" applyBorder="1" applyAlignment="1">
      <alignment vertical="center" wrapText="1"/>
    </xf>
    <xf numFmtId="0" fontId="12" fillId="5" borderId="22" xfId="0" applyFont="1" applyFill="1" applyBorder="1" applyAlignment="1">
      <alignment horizontal="left" vertical="top" wrapText="1"/>
    </xf>
    <xf numFmtId="0" fontId="4" fillId="5" borderId="22" xfId="0" applyFont="1" applyFill="1" applyBorder="1" applyAlignment="1">
      <alignment horizontal="center" vertical="center"/>
    </xf>
    <xf numFmtId="0" fontId="12" fillId="5" borderId="22" xfId="0" applyFont="1" applyFill="1" applyBorder="1" applyAlignment="1">
      <alignment horizontal="left" vertical="center" wrapText="1"/>
    </xf>
    <xf numFmtId="9" fontId="3" fillId="4" borderId="0" xfId="1" applyFont="1" applyFill="1"/>
    <xf numFmtId="0" fontId="4" fillId="0" borderId="26" xfId="0" applyFont="1" applyBorder="1" applyAlignment="1">
      <alignment horizontal="center" vertical="center" wrapText="1"/>
    </xf>
    <xf numFmtId="0" fontId="17" fillId="5" borderId="22" xfId="0" applyFont="1" applyFill="1" applyBorder="1" applyAlignment="1">
      <alignment horizontal="right" vertical="center" wrapText="1"/>
    </xf>
    <xf numFmtId="0" fontId="17" fillId="5" borderId="22" xfId="0" applyFont="1" applyFill="1" applyBorder="1" applyAlignment="1">
      <alignment horizontal="center" wrapText="1"/>
    </xf>
    <xf numFmtId="0" fontId="17" fillId="5" borderId="22" xfId="0" applyFont="1" applyFill="1" applyBorder="1" applyAlignment="1">
      <alignment horizontal="right" wrapText="1"/>
    </xf>
    <xf numFmtId="9" fontId="12" fillId="5" borderId="22" xfId="1" applyFont="1" applyFill="1" applyBorder="1" applyAlignment="1">
      <alignment horizontal="center" vertical="center" wrapText="1"/>
    </xf>
    <xf numFmtId="0" fontId="9" fillId="4" borderId="22" xfId="0" applyFont="1" applyFill="1" applyBorder="1" applyAlignment="1">
      <alignment vertical="center" wrapText="1"/>
    </xf>
    <xf numFmtId="0" fontId="12" fillId="5" borderId="22" xfId="0" applyFont="1" applyFill="1" applyBorder="1" applyAlignment="1">
      <alignment wrapText="1"/>
    </xf>
    <xf numFmtId="9" fontId="12" fillId="5" borderId="22" xfId="1" applyFont="1" applyFill="1" applyBorder="1" applyAlignment="1">
      <alignment vertical="top" wrapText="1"/>
    </xf>
    <xf numFmtId="0" fontId="12" fillId="5" borderId="22" xfId="0" applyFont="1" applyFill="1" applyBorder="1" applyAlignment="1">
      <alignment horizontal="center" wrapText="1"/>
    </xf>
    <xf numFmtId="0" fontId="4" fillId="0" borderId="22" xfId="0" applyFont="1" applyBorder="1" applyAlignment="1">
      <alignment horizontal="center" vertical="center"/>
    </xf>
    <xf numFmtId="0" fontId="16" fillId="5" borderId="11" xfId="0" applyFont="1" applyFill="1" applyBorder="1" applyAlignment="1">
      <alignment horizontal="left" vertical="center" wrapText="1"/>
    </xf>
    <xf numFmtId="0" fontId="4" fillId="5" borderId="0" xfId="0" applyFont="1" applyFill="1" applyAlignment="1">
      <alignment horizontal="center" vertical="center"/>
    </xf>
    <xf numFmtId="0" fontId="12" fillId="0" borderId="22" xfId="0" applyFont="1" applyFill="1" applyBorder="1" applyAlignment="1">
      <alignment horizontal="left" wrapText="1"/>
    </xf>
    <xf numFmtId="0" fontId="12" fillId="5" borderId="27" xfId="0" applyFont="1" applyFill="1" applyBorder="1" applyAlignment="1">
      <alignment horizontal="left" vertical="top" wrapText="1"/>
    </xf>
    <xf numFmtId="0" fontId="12" fillId="5" borderId="28" xfId="0" applyFont="1" applyFill="1" applyBorder="1" applyAlignment="1">
      <alignment horizontal="left" vertical="top" wrapText="1"/>
    </xf>
    <xf numFmtId="9" fontId="3" fillId="5" borderId="22" xfId="1" applyFont="1" applyFill="1" applyBorder="1"/>
    <xf numFmtId="0" fontId="3" fillId="4" borderId="22" xfId="0" applyFont="1" applyFill="1" applyBorder="1"/>
    <xf numFmtId="0" fontId="3" fillId="0" borderId="0" xfId="0" applyFont="1" applyAlignment="1">
      <alignment wrapText="1"/>
    </xf>
    <xf numFmtId="0" fontId="3" fillId="0" borderId="16" xfId="0" applyFont="1" applyBorder="1" applyAlignment="1">
      <alignment wrapText="1"/>
    </xf>
    <xf numFmtId="9" fontId="64" fillId="5" borderId="22" xfId="1" applyFont="1" applyFill="1" applyBorder="1" applyAlignment="1">
      <alignment horizontal="left" vertical="top" wrapText="1"/>
    </xf>
    <xf numFmtId="0" fontId="3" fillId="0" borderId="16" xfId="0" applyFont="1" applyBorder="1" applyAlignment="1"/>
    <xf numFmtId="0" fontId="9" fillId="0" borderId="0" xfId="0" applyFont="1" applyBorder="1" applyAlignment="1">
      <alignment horizontal="left" vertical="center" textRotation="90" wrapText="1"/>
    </xf>
    <xf numFmtId="1" fontId="16" fillId="5" borderId="22" xfId="1" applyNumberFormat="1" applyFont="1" applyFill="1" applyBorder="1" applyAlignment="1">
      <alignment horizontal="left" vertical="center" wrapText="1"/>
    </xf>
    <xf numFmtId="0" fontId="64" fillId="5" borderId="26" xfId="0" applyFont="1" applyFill="1" applyBorder="1" applyAlignment="1">
      <alignment vertical="center" wrapText="1"/>
    </xf>
    <xf numFmtId="0" fontId="64" fillId="5" borderId="22" xfId="0" applyFont="1" applyFill="1" applyBorder="1" applyAlignment="1">
      <alignment vertical="center" wrapText="1"/>
    </xf>
    <xf numFmtId="0" fontId="64" fillId="5" borderId="22" xfId="0" applyFont="1" applyFill="1" applyBorder="1" applyAlignment="1">
      <alignment horizontal="left" vertical="top" wrapText="1"/>
    </xf>
    <xf numFmtId="0" fontId="4" fillId="5" borderId="26" xfId="0" applyFont="1" applyFill="1" applyBorder="1" applyAlignment="1">
      <alignment horizontal="center" vertical="center" wrapText="1"/>
    </xf>
    <xf numFmtId="0" fontId="64" fillId="0" borderId="22" xfId="0" applyFont="1" applyBorder="1" applyAlignment="1">
      <alignment vertical="center" wrapText="1"/>
    </xf>
    <xf numFmtId="0" fontId="64" fillId="0" borderId="0" xfId="0" applyFont="1" applyAlignment="1">
      <alignment horizontal="center" vertical="center"/>
    </xf>
    <xf numFmtId="0" fontId="64" fillId="0" borderId="0" xfId="0" applyFont="1"/>
    <xf numFmtId="0" fontId="64" fillId="5" borderId="27" xfId="0" applyFont="1" applyFill="1" applyBorder="1" applyAlignment="1">
      <alignment vertical="center" wrapText="1"/>
    </xf>
    <xf numFmtId="0" fontId="64" fillId="5" borderId="28" xfId="0" applyFont="1" applyFill="1" applyBorder="1" applyAlignment="1">
      <alignment vertical="center" wrapText="1"/>
    </xf>
    <xf numFmtId="9" fontId="12" fillId="5" borderId="22" xfId="1" applyFont="1" applyFill="1" applyBorder="1"/>
    <xf numFmtId="1" fontId="16" fillId="5" borderId="22" xfId="1" applyNumberFormat="1" applyFont="1" applyFill="1" applyBorder="1" applyAlignment="1">
      <alignment horizontal="left" vertical="center"/>
    </xf>
    <xf numFmtId="0" fontId="4" fillId="6" borderId="22" xfId="0" applyFont="1" applyFill="1" applyBorder="1" applyAlignment="1">
      <alignment horizontal="center" vertical="center" wrapText="1"/>
    </xf>
    <xf numFmtId="9" fontId="4" fillId="6" borderId="0" xfId="0" applyNumberFormat="1" applyFont="1" applyFill="1" applyAlignment="1">
      <alignment horizontal="center" vertical="center"/>
    </xf>
    <xf numFmtId="0" fontId="4" fillId="0" borderId="0" xfId="0" applyFont="1" applyAlignment="1">
      <alignment horizontal="left" vertical="center" wrapText="1"/>
    </xf>
    <xf numFmtId="0" fontId="64" fillId="0" borderId="0" xfId="0" applyFont="1" applyAlignment="1">
      <alignment horizontal="left" vertical="center" wrapText="1"/>
    </xf>
    <xf numFmtId="0" fontId="16" fillId="5" borderId="0" xfId="0" applyFont="1" applyFill="1" applyBorder="1" applyAlignment="1">
      <alignment horizontal="left" vertical="center" wrapText="1"/>
    </xf>
    <xf numFmtId="1" fontId="16" fillId="5" borderId="0" xfId="1" applyNumberFormat="1" applyFont="1" applyFill="1" applyBorder="1" applyAlignment="1">
      <alignment horizontal="left" vertical="center"/>
    </xf>
    <xf numFmtId="9" fontId="64" fillId="5" borderId="22" xfId="1" applyFont="1" applyFill="1" applyBorder="1" applyAlignment="1">
      <alignment wrapText="1"/>
    </xf>
    <xf numFmtId="0" fontId="16" fillId="5" borderId="22" xfId="0" applyFont="1" applyFill="1" applyBorder="1" applyAlignment="1">
      <alignment horizontal="left" wrapText="1"/>
    </xf>
    <xf numFmtId="1" fontId="16" fillId="5" borderId="22" xfId="1" applyNumberFormat="1" applyFont="1" applyFill="1" applyBorder="1" applyAlignment="1">
      <alignment horizontal="left"/>
    </xf>
    <xf numFmtId="9" fontId="64" fillId="5" borderId="22" xfId="1" applyFont="1" applyFill="1" applyBorder="1" applyAlignment="1">
      <alignment vertical="top" wrapText="1"/>
    </xf>
    <xf numFmtId="0" fontId="12" fillId="5" borderId="26" xfId="0" applyFont="1" applyFill="1" applyBorder="1" applyAlignment="1">
      <alignment horizontal="left" vertical="top" wrapText="1"/>
    </xf>
    <xf numFmtId="0" fontId="3" fillId="4" borderId="26" xfId="10" applyFont="1" applyFill="1" applyBorder="1" applyAlignment="1">
      <alignment wrapText="1"/>
    </xf>
    <xf numFmtId="2" fontId="9" fillId="4" borderId="19" xfId="10" applyNumberFormat="1" applyFont="1" applyFill="1" applyBorder="1" applyAlignment="1">
      <alignment horizontal="center" vertical="center" wrapText="1"/>
    </xf>
    <xf numFmtId="2" fontId="9" fillId="4" borderId="20" xfId="10" applyNumberFormat="1" applyFont="1" applyFill="1" applyBorder="1" applyAlignment="1">
      <alignment horizontal="center" vertical="center" wrapText="1"/>
    </xf>
    <xf numFmtId="0" fontId="9" fillId="0" borderId="0" xfId="0" applyFont="1" applyAlignment="1">
      <alignment horizontal="center"/>
    </xf>
    <xf numFmtId="0" fontId="15" fillId="0" borderId="22" xfId="0" applyFont="1" applyBorder="1" applyAlignment="1">
      <alignment horizontal="center"/>
    </xf>
    <xf numFmtId="0" fontId="15" fillId="0" borderId="0" xfId="0" applyFont="1" applyFill="1" applyAlignment="1">
      <alignment horizontal="center"/>
    </xf>
    <xf numFmtId="0" fontId="15" fillId="0" borderId="0" xfId="0" applyFont="1" applyAlignment="1">
      <alignment horizontal="center"/>
    </xf>
    <xf numFmtId="0" fontId="2" fillId="0" borderId="0" xfId="0" applyFont="1"/>
    <xf numFmtId="49" fontId="9" fillId="4" borderId="34" xfId="8" applyNumberFormat="1" applyFont="1" applyFill="1" applyBorder="1" applyAlignment="1">
      <alignment horizontal="center" vertical="center" wrapText="1"/>
    </xf>
    <xf numFmtId="49" fontId="9" fillId="4" borderId="19" xfId="8" applyNumberFormat="1" applyFont="1" applyFill="1" applyBorder="1" applyAlignment="1">
      <alignment horizontal="center" vertical="center" wrapText="1"/>
    </xf>
    <xf numFmtId="49" fontId="9" fillId="4" borderId="35" xfId="8" applyNumberFormat="1" applyFont="1" applyFill="1" applyBorder="1" applyAlignment="1">
      <alignment horizontal="center" vertical="center" wrapText="1"/>
    </xf>
    <xf numFmtId="0" fontId="0" fillId="0" borderId="0" xfId="0" applyAlignment="1">
      <alignment textRotation="90"/>
    </xf>
    <xf numFmtId="49" fontId="9" fillId="4" borderId="0" xfId="8" applyNumberFormat="1" applyFont="1" applyFill="1" applyBorder="1" applyAlignment="1">
      <alignment horizontal="left" vertical="center" wrapText="1"/>
    </xf>
    <xf numFmtId="0" fontId="9" fillId="4" borderId="37" xfId="0" applyFont="1" applyFill="1" applyBorder="1" applyAlignment="1">
      <alignment horizontal="left" vertical="top" wrapText="1"/>
    </xf>
    <xf numFmtId="0" fontId="5" fillId="5" borderId="41" xfId="0" applyFont="1" applyFill="1" applyBorder="1" applyAlignment="1">
      <alignment wrapText="1"/>
    </xf>
    <xf numFmtId="0" fontId="15" fillId="5" borderId="41" xfId="0" applyFont="1" applyFill="1" applyBorder="1" applyAlignment="1">
      <alignment horizontal="left" wrapText="1"/>
    </xf>
    <xf numFmtId="0" fontId="70" fillId="4" borderId="41" xfId="0" applyFont="1" applyFill="1" applyBorder="1" applyAlignment="1">
      <alignment horizontal="left" vertical="top" wrapText="1"/>
    </xf>
    <xf numFmtId="0" fontId="5" fillId="5" borderId="41" xfId="0" applyFont="1" applyFill="1" applyBorder="1" applyAlignment="1">
      <alignment horizontal="left" vertical="center" wrapText="1"/>
    </xf>
    <xf numFmtId="0" fontId="69" fillId="4" borderId="41" xfId="0" applyFont="1" applyFill="1" applyBorder="1" applyAlignment="1">
      <alignment horizontal="left" vertical="top" wrapText="1"/>
    </xf>
    <xf numFmtId="0" fontId="4" fillId="0" borderId="44" xfId="0" applyFont="1" applyBorder="1"/>
    <xf numFmtId="0" fontId="4" fillId="0" borderId="30" xfId="0" applyFont="1" applyBorder="1"/>
    <xf numFmtId="0" fontId="5" fillId="5" borderId="0" xfId="0" applyFont="1" applyFill="1" applyBorder="1" applyAlignment="1">
      <alignment horizontal="center" vertical="center"/>
    </xf>
    <xf numFmtId="0" fontId="5" fillId="5" borderId="41" xfId="0" applyFont="1" applyFill="1" applyBorder="1" applyAlignment="1">
      <alignment horizontal="left" wrapText="1"/>
    </xf>
    <xf numFmtId="0" fontId="4" fillId="0" borderId="36" xfId="0" applyFont="1" applyBorder="1" applyAlignment="1">
      <alignment horizontal="center" vertical="center"/>
    </xf>
    <xf numFmtId="0" fontId="15" fillId="0" borderId="36" xfId="0" applyFont="1" applyBorder="1" applyAlignment="1">
      <alignment horizontal="center" vertical="center"/>
    </xf>
    <xf numFmtId="49" fontId="9" fillId="4" borderId="46" xfId="8" applyNumberFormat="1" applyFont="1" applyFill="1" applyBorder="1" applyAlignment="1">
      <alignment horizontal="left" vertical="center" wrapText="1"/>
    </xf>
    <xf numFmtId="49" fontId="9" fillId="4" borderId="47" xfId="8" applyNumberFormat="1" applyFont="1" applyFill="1" applyBorder="1" applyAlignment="1">
      <alignment horizontal="center" vertical="center" wrapText="1"/>
    </xf>
    <xf numFmtId="49" fontId="9" fillId="4" borderId="48" xfId="8" applyNumberFormat="1" applyFont="1" applyFill="1" applyBorder="1" applyAlignment="1">
      <alignment horizontal="center" vertical="center" wrapText="1"/>
    </xf>
    <xf numFmtId="49" fontId="9" fillId="4" borderId="49" xfId="8" applyNumberFormat="1" applyFont="1" applyFill="1" applyBorder="1" applyAlignment="1">
      <alignment horizontal="center" vertical="center" wrapText="1"/>
    </xf>
    <xf numFmtId="0" fontId="4" fillId="0" borderId="50" xfId="0" applyFont="1" applyBorder="1" applyAlignment="1">
      <alignment horizontal="center" vertical="center"/>
    </xf>
    <xf numFmtId="0" fontId="15" fillId="0" borderId="50" xfId="0" applyFont="1" applyBorder="1" applyAlignment="1">
      <alignment horizontal="center" vertical="center"/>
    </xf>
    <xf numFmtId="0" fontId="9" fillId="4" borderId="41" xfId="0" applyFont="1" applyFill="1" applyBorder="1" applyAlignment="1">
      <alignment horizontal="left" vertical="center" wrapText="1"/>
    </xf>
    <xf numFmtId="0" fontId="10" fillId="0" borderId="50" xfId="0" applyFont="1" applyBorder="1" applyAlignment="1">
      <alignment horizontal="center" vertical="center"/>
    </xf>
    <xf numFmtId="0" fontId="72" fillId="4" borderId="41" xfId="0" applyFont="1" applyFill="1" applyBorder="1" applyAlignment="1">
      <alignment horizontal="left" vertical="top" wrapText="1"/>
    </xf>
    <xf numFmtId="0" fontId="0" fillId="0" borderId="30" xfId="0" applyBorder="1" applyAlignment="1">
      <alignment textRotation="90"/>
    </xf>
    <xf numFmtId="0" fontId="0" fillId="0" borderId="0" xfId="0" applyBorder="1" applyAlignment="1">
      <alignment horizontal="center" vertical="center"/>
    </xf>
    <xf numFmtId="9" fontId="0" fillId="0" borderId="0" xfId="1" applyFont="1" applyBorder="1" applyAlignment="1">
      <alignment horizontal="center" vertical="center"/>
    </xf>
    <xf numFmtId="9" fontId="0" fillId="11" borderId="50" xfId="1" applyFont="1" applyFill="1" applyBorder="1" applyAlignment="1">
      <alignment horizontal="center" vertical="center"/>
    </xf>
    <xf numFmtId="0" fontId="0" fillId="0" borderId="13" xfId="0" applyBorder="1" applyAlignment="1">
      <alignment textRotation="90"/>
    </xf>
    <xf numFmtId="0" fontId="0" fillId="0" borderId="14" xfId="0" applyBorder="1"/>
    <xf numFmtId="49" fontId="9" fillId="4" borderId="50" xfId="8" applyNumberFormat="1" applyFont="1" applyFill="1" applyBorder="1" applyAlignment="1">
      <alignment horizontal="center" vertical="center" wrapText="1"/>
    </xf>
    <xf numFmtId="0" fontId="20" fillId="0" borderId="50" xfId="0" applyFont="1" applyBorder="1" applyAlignment="1">
      <alignment horizontal="center" vertical="center"/>
    </xf>
    <xf numFmtId="0" fontId="12" fillId="5" borderId="45" xfId="0" applyFont="1" applyFill="1" applyBorder="1"/>
    <xf numFmtId="0" fontId="12" fillId="5" borderId="33" xfId="0" applyFont="1" applyFill="1" applyBorder="1"/>
    <xf numFmtId="0" fontId="18" fillId="5" borderId="33" xfId="0" applyFont="1" applyFill="1" applyBorder="1" applyAlignment="1">
      <alignment horizontal="center" vertical="center"/>
    </xf>
    <xf numFmtId="0" fontId="12" fillId="5" borderId="33" xfId="0" applyFont="1" applyFill="1" applyBorder="1" applyAlignment="1">
      <alignment horizontal="center" vertical="center"/>
    </xf>
    <xf numFmtId="0" fontId="18" fillId="5" borderId="33" xfId="0" applyFont="1" applyFill="1" applyBorder="1"/>
    <xf numFmtId="0" fontId="18" fillId="5" borderId="15" xfId="0" applyFont="1" applyFill="1" applyBorder="1"/>
    <xf numFmtId="0" fontId="18" fillId="5" borderId="0" xfId="0" applyFont="1" applyFill="1"/>
    <xf numFmtId="0" fontId="10" fillId="0" borderId="0" xfId="0" applyFont="1"/>
    <xf numFmtId="0" fontId="10" fillId="0" borderId="0" xfId="0" applyFont="1" applyAlignment="1"/>
    <xf numFmtId="0" fontId="74" fillId="0" borderId="0" xfId="0" applyFont="1"/>
    <xf numFmtId="0" fontId="12" fillId="0" borderId="50" xfId="0" applyFont="1" applyBorder="1" applyAlignment="1">
      <alignment horizontal="center" vertical="center"/>
    </xf>
    <xf numFmtId="0" fontId="9" fillId="4" borderId="41" xfId="0" applyFont="1" applyFill="1" applyBorder="1" applyAlignment="1">
      <alignment horizontal="left" vertical="top" wrapText="1"/>
    </xf>
    <xf numFmtId="0" fontId="4" fillId="0" borderId="56" xfId="0" applyFont="1" applyBorder="1"/>
    <xf numFmtId="0" fontId="4" fillId="0" borderId="30" xfId="0" applyFont="1" applyBorder="1" applyAlignment="1"/>
    <xf numFmtId="0" fontId="5" fillId="12" borderId="41" xfId="0" applyFont="1" applyFill="1" applyBorder="1" applyAlignment="1">
      <alignment horizontal="left" wrapText="1"/>
    </xf>
    <xf numFmtId="0" fontId="0" fillId="0" borderId="0" xfId="0" applyBorder="1" applyAlignment="1"/>
    <xf numFmtId="0" fontId="4" fillId="0" borderId="57" xfId="0" applyFont="1" applyBorder="1"/>
    <xf numFmtId="0" fontId="69" fillId="4" borderId="55" xfId="0" applyFont="1" applyFill="1" applyBorder="1" applyAlignment="1">
      <alignment horizontal="left" vertical="center" wrapText="1"/>
    </xf>
    <xf numFmtId="49" fontId="9" fillId="4" borderId="47" xfId="8" applyNumberFormat="1" applyFont="1" applyFill="1" applyBorder="1" applyAlignment="1">
      <alignment horizontal="left" vertical="center" wrapText="1"/>
    </xf>
    <xf numFmtId="0" fontId="4" fillId="0" borderId="36" xfId="0" applyFont="1" applyFill="1" applyBorder="1" applyAlignment="1">
      <alignment horizontal="center" vertical="center"/>
    </xf>
    <xf numFmtId="0" fontId="15" fillId="0" borderId="36" xfId="0" applyFont="1" applyFill="1" applyBorder="1" applyAlignment="1">
      <alignment horizontal="center" vertical="center"/>
    </xf>
    <xf numFmtId="0" fontId="4" fillId="0" borderId="50" xfId="0" applyFont="1" applyFill="1" applyBorder="1" applyAlignment="1">
      <alignment horizontal="center" vertical="center"/>
    </xf>
    <xf numFmtId="0" fontId="15" fillId="0" borderId="50" xfId="0" applyFont="1" applyFill="1" applyBorder="1" applyAlignment="1">
      <alignment horizontal="center" vertical="center"/>
    </xf>
    <xf numFmtId="0" fontId="10" fillId="0" borderId="50" xfId="0" applyFont="1" applyFill="1" applyBorder="1" applyAlignment="1">
      <alignment horizontal="center" vertical="center"/>
    </xf>
    <xf numFmtId="0" fontId="20" fillId="0" borderId="50" xfId="0" applyFont="1" applyFill="1" applyBorder="1" applyAlignment="1">
      <alignment horizontal="center" vertical="center"/>
    </xf>
    <xf numFmtId="0" fontId="0" fillId="0" borderId="0" xfId="0" applyFill="1" applyBorder="1" applyAlignment="1">
      <alignment horizontal="center" vertical="center"/>
    </xf>
    <xf numFmtId="0" fontId="0" fillId="0" borderId="0" xfId="0" applyFill="1" applyBorder="1"/>
    <xf numFmtId="0" fontId="0" fillId="0" borderId="14" xfId="0" applyFill="1" applyBorder="1"/>
    <xf numFmtId="0" fontId="0" fillId="0" borderId="0" xfId="0" applyFill="1"/>
    <xf numFmtId="0" fontId="4" fillId="5" borderId="57" xfId="0" applyFont="1" applyFill="1" applyBorder="1"/>
    <xf numFmtId="0" fontId="4" fillId="5" borderId="0" xfId="0" applyFont="1" applyFill="1" applyBorder="1"/>
    <xf numFmtId="0" fontId="4" fillId="5" borderId="36" xfId="0" applyFont="1" applyFill="1" applyBorder="1" applyAlignment="1">
      <alignment horizontal="center" vertical="center"/>
    </xf>
    <xf numFmtId="0" fontId="15" fillId="5" borderId="36" xfId="0" applyFont="1" applyFill="1" applyBorder="1" applyAlignment="1">
      <alignment horizontal="center" vertical="center"/>
    </xf>
    <xf numFmtId="0" fontId="4" fillId="5" borderId="50" xfId="0" applyFont="1" applyFill="1" applyBorder="1" applyAlignment="1">
      <alignment horizontal="center" vertical="center"/>
    </xf>
    <xf numFmtId="0" fontId="15" fillId="5" borderId="50" xfId="0" applyFont="1" applyFill="1" applyBorder="1" applyAlignment="1">
      <alignment horizontal="center" vertical="center"/>
    </xf>
    <xf numFmtId="0" fontId="10" fillId="5" borderId="50" xfId="0" applyFont="1" applyFill="1" applyBorder="1" applyAlignment="1">
      <alignment horizontal="center" vertical="center"/>
    </xf>
    <xf numFmtId="0" fontId="20" fillId="5" borderId="50" xfId="0" applyFont="1" applyFill="1" applyBorder="1" applyAlignment="1">
      <alignment horizontal="center" vertical="center"/>
    </xf>
    <xf numFmtId="0" fontId="0" fillId="5" borderId="0" xfId="0" applyFill="1" applyBorder="1" applyAlignment="1">
      <alignment horizontal="center" vertical="center"/>
    </xf>
    <xf numFmtId="0" fontId="0" fillId="5" borderId="0" xfId="0" applyFill="1" applyBorder="1"/>
    <xf numFmtId="0" fontId="0" fillId="5" borderId="14" xfId="0" applyFill="1" applyBorder="1"/>
    <xf numFmtId="0" fontId="0" fillId="5" borderId="0" xfId="0" applyFill="1"/>
    <xf numFmtId="0" fontId="4" fillId="0" borderId="44" xfId="0" applyFont="1" applyFill="1" applyBorder="1"/>
    <xf numFmtId="0" fontId="12" fillId="0" borderId="50" xfId="0" applyFont="1" applyFill="1" applyBorder="1" applyAlignment="1">
      <alignment horizontal="center" vertical="center"/>
    </xf>
    <xf numFmtId="9" fontId="0" fillId="2" borderId="50" xfId="0" applyNumberFormat="1" applyFill="1" applyBorder="1" applyAlignment="1">
      <alignment horizontal="center" vertical="center"/>
    </xf>
    <xf numFmtId="0" fontId="10" fillId="5" borderId="0" xfId="0" applyFont="1" applyFill="1"/>
    <xf numFmtId="0" fontId="5" fillId="5" borderId="55" xfId="0" applyFont="1" applyFill="1" applyBorder="1" applyAlignment="1">
      <alignment horizontal="left" wrapText="1"/>
    </xf>
    <xf numFmtId="0" fontId="14" fillId="5" borderId="50" xfId="0" applyFont="1" applyFill="1" applyBorder="1" applyAlignment="1">
      <alignment horizontal="center" vertical="center"/>
    </xf>
    <xf numFmtId="0" fontId="24" fillId="5" borderId="50" xfId="0" applyFont="1" applyFill="1" applyBorder="1" applyAlignment="1">
      <alignment horizontal="center" vertical="center"/>
    </xf>
    <xf numFmtId="0" fontId="5" fillId="5" borderId="55" xfId="0" applyFont="1" applyFill="1" applyBorder="1" applyAlignment="1">
      <alignment wrapText="1"/>
    </xf>
    <xf numFmtId="0" fontId="5" fillId="5" borderId="55" xfId="0" applyFont="1" applyFill="1" applyBorder="1" applyAlignment="1">
      <alignment horizontal="left" vertical="center" wrapText="1"/>
    </xf>
    <xf numFmtId="0" fontId="4" fillId="0" borderId="0" xfId="0" applyFont="1" applyBorder="1" applyAlignment="1">
      <alignment horizontal="center"/>
    </xf>
    <xf numFmtId="0" fontId="5" fillId="2" borderId="0" xfId="0" applyFont="1" applyFill="1" applyBorder="1" applyAlignment="1">
      <alignment horizontal="center" vertical="center" wrapText="1"/>
    </xf>
    <xf numFmtId="0" fontId="3" fillId="3" borderId="1" xfId="0" applyFont="1" applyFill="1" applyBorder="1" applyAlignment="1">
      <alignment horizontal="center" wrapText="1"/>
    </xf>
    <xf numFmtId="0" fontId="3" fillId="3" borderId="0" xfId="0" applyFont="1" applyFill="1" applyBorder="1" applyAlignment="1">
      <alignment horizontal="center" wrapText="1"/>
    </xf>
    <xf numFmtId="0" fontId="3" fillId="4" borderId="4" xfId="0" applyFont="1" applyFill="1" applyBorder="1" applyAlignment="1">
      <alignment horizontal="center"/>
    </xf>
    <xf numFmtId="0" fontId="3" fillId="4" borderId="8" xfId="0" applyFont="1" applyFill="1" applyBorder="1" applyAlignment="1">
      <alignment horizontal="center"/>
    </xf>
    <xf numFmtId="0" fontId="3" fillId="4" borderId="5" xfId="0" applyFont="1" applyFill="1" applyBorder="1" applyAlignment="1">
      <alignment horizontal="center"/>
    </xf>
    <xf numFmtId="0" fontId="3" fillId="4" borderId="3" xfId="0" applyFont="1" applyFill="1" applyBorder="1" applyAlignment="1">
      <alignment horizontal="center" vertical="center"/>
    </xf>
    <xf numFmtId="0" fontId="7" fillId="4" borderId="3" xfId="2" applyFont="1" applyFill="1" applyBorder="1" applyAlignment="1">
      <alignment horizontal="center" vertical="center"/>
    </xf>
    <xf numFmtId="0" fontId="3" fillId="4" borderId="3" xfId="0" applyFont="1" applyFill="1" applyBorder="1" applyAlignment="1">
      <alignment horizontal="center"/>
    </xf>
    <xf numFmtId="0" fontId="3" fillId="4" borderId="2"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16" fontId="3" fillId="4" borderId="4" xfId="0" applyNumberFormat="1" applyFont="1" applyFill="1" applyBorder="1" applyAlignment="1">
      <alignment horizontal="center"/>
    </xf>
    <xf numFmtId="16" fontId="3" fillId="4" borderId="5" xfId="0" applyNumberFormat="1" applyFont="1" applyFill="1" applyBorder="1" applyAlignment="1">
      <alignment horizontal="center"/>
    </xf>
    <xf numFmtId="0" fontId="3" fillId="4" borderId="0" xfId="0" applyFont="1" applyFill="1" applyAlignment="1">
      <alignment horizontal="left" wrapText="1"/>
    </xf>
    <xf numFmtId="0" fontId="9" fillId="4" borderId="3" xfId="0" applyFont="1" applyFill="1" applyBorder="1" applyAlignment="1">
      <alignment horizontal="center" vertical="center" wrapText="1"/>
    </xf>
    <xf numFmtId="0" fontId="9" fillId="4" borderId="1" xfId="0" applyFont="1" applyFill="1" applyBorder="1" applyAlignment="1">
      <alignment vertical="center" wrapText="1"/>
    </xf>
    <xf numFmtId="0" fontId="9" fillId="4" borderId="0" xfId="0" applyFont="1" applyFill="1" applyBorder="1" applyAlignment="1">
      <alignment vertical="center" wrapText="1"/>
    </xf>
    <xf numFmtId="165" fontId="12" fillId="0" borderId="9" xfId="3" applyFont="1" applyFill="1" applyBorder="1" applyAlignment="1" applyProtection="1">
      <alignment horizontal="left" vertical="center" wrapText="1"/>
    </xf>
    <xf numFmtId="165" fontId="12" fillId="0" borderId="8" xfId="3" applyFont="1" applyFill="1" applyBorder="1" applyAlignment="1" applyProtection="1">
      <alignment horizontal="left" vertical="center" wrapText="1"/>
    </xf>
    <xf numFmtId="165" fontId="12" fillId="0" borderId="5" xfId="3" applyFont="1" applyFill="1" applyBorder="1" applyAlignment="1" applyProtection="1">
      <alignment horizontal="left" vertical="center" wrapText="1"/>
    </xf>
    <xf numFmtId="0" fontId="12" fillId="5" borderId="3" xfId="0" applyFont="1" applyFill="1" applyBorder="1" applyAlignment="1">
      <alignment vertical="center" wrapText="1"/>
    </xf>
    <xf numFmtId="0" fontId="12" fillId="5" borderId="10" xfId="0" applyFont="1" applyFill="1" applyBorder="1" applyAlignment="1">
      <alignment horizontal="left" vertical="center" wrapText="1"/>
    </xf>
    <xf numFmtId="0" fontId="12" fillId="5" borderId="11" xfId="0" applyFont="1" applyFill="1" applyBorder="1" applyAlignment="1">
      <alignment horizontal="left" vertical="center" wrapText="1"/>
    </xf>
    <xf numFmtId="0" fontId="12" fillId="5" borderId="12" xfId="0" applyFont="1" applyFill="1" applyBorder="1" applyAlignment="1">
      <alignment horizontal="left" vertical="center" wrapText="1"/>
    </xf>
    <xf numFmtId="0" fontId="12" fillId="5" borderId="13" xfId="0" applyFont="1" applyFill="1" applyBorder="1" applyAlignment="1">
      <alignment horizontal="left" vertical="center" wrapText="1"/>
    </xf>
    <xf numFmtId="0" fontId="12" fillId="5" borderId="14" xfId="0" applyFont="1" applyFill="1" applyBorder="1" applyAlignment="1">
      <alignment horizontal="left" vertical="center" wrapText="1"/>
    </xf>
    <xf numFmtId="0" fontId="12" fillId="5" borderId="15" xfId="0" applyFont="1" applyFill="1" applyBorder="1" applyAlignment="1">
      <alignment horizontal="left" vertical="center" wrapText="1"/>
    </xf>
    <xf numFmtId="0" fontId="3" fillId="4" borderId="3" xfId="0" applyFont="1" applyFill="1" applyBorder="1" applyAlignment="1">
      <alignment horizontal="center" vertical="center" wrapText="1"/>
    </xf>
    <xf numFmtId="0" fontId="3" fillId="4" borderId="3" xfId="0" applyFont="1" applyFill="1" applyBorder="1" applyAlignment="1">
      <alignment horizontal="center" vertical="justify" wrapText="1"/>
    </xf>
    <xf numFmtId="0" fontId="3" fillId="4" borderId="4" xfId="0" applyFont="1" applyFill="1" applyBorder="1" applyAlignment="1">
      <alignment horizontal="center" vertical="justify" wrapText="1"/>
    </xf>
    <xf numFmtId="0" fontId="3" fillId="4" borderId="8" xfId="0" applyFont="1" applyFill="1" applyBorder="1" applyAlignment="1">
      <alignment horizontal="center" vertical="justify" wrapText="1"/>
    </xf>
    <xf numFmtId="0" fontId="3" fillId="4" borderId="5" xfId="0" applyFont="1" applyFill="1" applyBorder="1" applyAlignment="1">
      <alignment horizontal="center" vertical="justify" wrapText="1"/>
    </xf>
    <xf numFmtId="0" fontId="3" fillId="4" borderId="4" xfId="0" applyFont="1" applyFill="1" applyBorder="1" applyAlignment="1">
      <alignment vertical="justify" wrapText="1"/>
    </xf>
    <xf numFmtId="0" fontId="3" fillId="4" borderId="5" xfId="0" applyFont="1" applyFill="1" applyBorder="1" applyAlignment="1">
      <alignment vertical="justify" wrapText="1"/>
    </xf>
    <xf numFmtId="0" fontId="4" fillId="0" borderId="3" xfId="0" applyFont="1" applyBorder="1" applyAlignment="1">
      <alignment horizontal="center"/>
    </xf>
    <xf numFmtId="165" fontId="13" fillId="0" borderId="9" xfId="3" applyFont="1" applyFill="1" applyBorder="1" applyAlignment="1" applyProtection="1">
      <alignment horizontal="left" vertical="center" wrapText="1"/>
    </xf>
    <xf numFmtId="165" fontId="13" fillId="0" borderId="8" xfId="3" applyFont="1" applyFill="1" applyBorder="1" applyAlignment="1" applyProtection="1">
      <alignment horizontal="left" vertical="center" wrapText="1"/>
    </xf>
    <xf numFmtId="165" fontId="13" fillId="0" borderId="5" xfId="3" applyFont="1" applyFill="1" applyBorder="1" applyAlignment="1" applyProtection="1">
      <alignment horizontal="left" vertical="center" wrapText="1"/>
    </xf>
    <xf numFmtId="165" fontId="12" fillId="0" borderId="9" xfId="3" applyFont="1" applyFill="1" applyBorder="1" applyAlignment="1" applyProtection="1">
      <alignment horizontal="left" vertical="justify" wrapText="1"/>
    </xf>
    <xf numFmtId="165" fontId="12" fillId="0" borderId="8" xfId="3" applyFont="1" applyFill="1" applyBorder="1" applyAlignment="1" applyProtection="1">
      <alignment horizontal="left" vertical="justify" wrapText="1"/>
    </xf>
    <xf numFmtId="165" fontId="12" fillId="0" borderId="5" xfId="3" applyFont="1" applyFill="1" applyBorder="1" applyAlignment="1" applyProtection="1">
      <alignment horizontal="left" vertical="justify" wrapText="1"/>
    </xf>
    <xf numFmtId="0" fontId="12" fillId="5" borderId="10" xfId="0" applyFont="1" applyFill="1" applyBorder="1" applyAlignment="1">
      <alignment horizontal="center" vertical="center" wrapText="1"/>
    </xf>
    <xf numFmtId="0" fontId="12" fillId="5" borderId="11" xfId="0" applyFont="1" applyFill="1" applyBorder="1" applyAlignment="1">
      <alignment horizontal="center" vertical="center" wrapText="1"/>
    </xf>
    <xf numFmtId="0" fontId="12" fillId="5" borderId="12"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12" fillId="5" borderId="0" xfId="0" applyFont="1" applyFill="1" applyBorder="1" applyAlignment="1">
      <alignment horizontal="center" vertical="center" wrapText="1"/>
    </xf>
    <xf numFmtId="0" fontId="12" fillId="5" borderId="16" xfId="0" applyFont="1" applyFill="1" applyBorder="1" applyAlignment="1">
      <alignment horizontal="center" vertical="center" wrapText="1"/>
    </xf>
    <xf numFmtId="0" fontId="12" fillId="5" borderId="13" xfId="0" applyFont="1" applyFill="1" applyBorder="1" applyAlignment="1">
      <alignment horizontal="center" vertical="center" wrapText="1"/>
    </xf>
    <xf numFmtId="0" fontId="12" fillId="5" borderId="14" xfId="0" applyFont="1" applyFill="1" applyBorder="1" applyAlignment="1">
      <alignment horizontal="center" vertical="center" wrapText="1"/>
    </xf>
    <xf numFmtId="0" fontId="12" fillId="5" borderId="15" xfId="0" applyFont="1" applyFill="1" applyBorder="1" applyAlignment="1">
      <alignment horizontal="center" vertical="center" wrapText="1"/>
    </xf>
    <xf numFmtId="0" fontId="4" fillId="0" borderId="4" xfId="0" applyFont="1" applyBorder="1" applyAlignment="1">
      <alignment horizontal="center" wrapText="1"/>
    </xf>
    <xf numFmtId="0" fontId="4" fillId="0" borderId="8" xfId="0" applyFont="1" applyBorder="1" applyAlignment="1">
      <alignment horizontal="center" wrapText="1"/>
    </xf>
    <xf numFmtId="165" fontId="14" fillId="0" borderId="3" xfId="3" applyFont="1" applyFill="1" applyBorder="1" applyAlignment="1" applyProtection="1">
      <alignment horizontal="left" vertical="justify" wrapText="1"/>
    </xf>
    <xf numFmtId="0" fontId="15" fillId="5" borderId="3" xfId="0" applyFont="1" applyFill="1" applyBorder="1" applyAlignment="1">
      <alignment vertical="center" wrapText="1"/>
    </xf>
    <xf numFmtId="0" fontId="3" fillId="4" borderId="3" xfId="0" applyFont="1" applyFill="1" applyBorder="1" applyAlignment="1">
      <alignment horizontal="left" vertical="top" wrapText="1"/>
    </xf>
    <xf numFmtId="0" fontId="3" fillId="4" borderId="14" xfId="0" applyFont="1" applyFill="1" applyBorder="1" applyAlignment="1">
      <alignment horizontal="left" wrapText="1"/>
    </xf>
    <xf numFmtId="9" fontId="3" fillId="5" borderId="11" xfId="1" applyFont="1" applyFill="1" applyBorder="1" applyAlignment="1">
      <alignment horizontal="center"/>
    </xf>
    <xf numFmtId="9" fontId="3" fillId="5" borderId="0" xfId="1" applyFont="1" applyFill="1" applyAlignment="1">
      <alignment horizontal="center"/>
    </xf>
    <xf numFmtId="0" fontId="3" fillId="4" borderId="3" xfId="0" applyFont="1" applyFill="1" applyBorder="1" applyAlignment="1">
      <alignment horizontal="left" wrapText="1"/>
    </xf>
    <xf numFmtId="0" fontId="9" fillId="4" borderId="7" xfId="0" applyFont="1" applyFill="1" applyBorder="1" applyAlignment="1">
      <alignment horizontal="center" vertical="center" wrapText="1"/>
    </xf>
    <xf numFmtId="0" fontId="4" fillId="0" borderId="5" xfId="0" applyFont="1" applyBorder="1" applyAlignment="1">
      <alignment horizontal="center" wrapText="1"/>
    </xf>
    <xf numFmtId="165" fontId="16" fillId="0" borderId="4" xfId="3" applyFont="1" applyFill="1" applyBorder="1" applyAlignment="1" applyProtection="1">
      <alignment vertical="justify" wrapText="1"/>
    </xf>
    <xf numFmtId="165" fontId="16" fillId="0" borderId="8" xfId="3" applyFont="1" applyFill="1" applyBorder="1" applyAlignment="1" applyProtection="1">
      <alignment vertical="justify" wrapText="1"/>
    </xf>
    <xf numFmtId="165" fontId="16" fillId="0" borderId="5" xfId="3" applyFont="1" applyFill="1" applyBorder="1" applyAlignment="1" applyProtection="1">
      <alignment vertical="justify" wrapText="1"/>
    </xf>
    <xf numFmtId="0" fontId="9" fillId="4" borderId="4"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4" borderId="5" xfId="0" applyFont="1" applyFill="1" applyBorder="1" applyAlignment="1">
      <alignment horizontal="center" vertical="center" wrapText="1"/>
    </xf>
    <xf numFmtId="165" fontId="12" fillId="0" borderId="3" xfId="3" applyFont="1" applyFill="1" applyBorder="1" applyAlignment="1" applyProtection="1">
      <alignment horizontal="left" vertical="center" wrapText="1"/>
    </xf>
    <xf numFmtId="9" fontId="12" fillId="5" borderId="3" xfId="1" applyFont="1" applyFill="1" applyBorder="1" applyAlignment="1">
      <alignment wrapText="1"/>
    </xf>
    <xf numFmtId="9" fontId="12" fillId="5" borderId="10" xfId="1" applyFont="1" applyFill="1" applyBorder="1" applyAlignment="1">
      <alignment horizontal="center" wrapText="1"/>
    </xf>
    <xf numFmtId="9" fontId="12" fillId="5" borderId="11" xfId="1" applyFont="1" applyFill="1" applyBorder="1" applyAlignment="1">
      <alignment horizontal="center" wrapText="1"/>
    </xf>
    <xf numFmtId="9" fontId="12" fillId="5" borderId="12" xfId="1" applyFont="1" applyFill="1" applyBorder="1" applyAlignment="1">
      <alignment horizontal="center" wrapText="1"/>
    </xf>
    <xf numFmtId="9" fontId="12" fillId="5" borderId="13" xfId="1" applyFont="1" applyFill="1" applyBorder="1" applyAlignment="1">
      <alignment horizontal="center" wrapText="1"/>
    </xf>
    <xf numFmtId="9" fontId="12" fillId="5" borderId="14" xfId="1" applyFont="1" applyFill="1" applyBorder="1" applyAlignment="1">
      <alignment horizontal="center" wrapText="1"/>
    </xf>
    <xf numFmtId="9" fontId="12" fillId="5" borderId="15" xfId="1" applyFont="1" applyFill="1" applyBorder="1" applyAlignment="1">
      <alignment horizontal="center" wrapText="1"/>
    </xf>
    <xf numFmtId="0" fontId="4" fillId="0" borderId="8" xfId="0" applyFont="1" applyBorder="1" applyAlignment="1">
      <alignment horizontal="left" vertical="center"/>
    </xf>
    <xf numFmtId="0" fontId="4" fillId="0" borderId="5" xfId="0" applyFont="1" applyBorder="1" applyAlignment="1">
      <alignment horizontal="left" vertical="center"/>
    </xf>
    <xf numFmtId="0" fontId="16" fillId="0" borderId="3" xfId="0" applyFont="1" applyBorder="1" applyAlignment="1">
      <alignment horizontal="left"/>
    </xf>
    <xf numFmtId="0" fontId="16" fillId="0" borderId="3" xfId="0" applyFont="1" applyBorder="1" applyAlignment="1">
      <alignment horizontal="center"/>
    </xf>
    <xf numFmtId="0" fontId="17" fillId="5" borderId="4" xfId="0" applyFont="1" applyFill="1" applyBorder="1" applyAlignment="1">
      <alignment horizontal="left" vertical="center" wrapText="1"/>
    </xf>
    <xf numFmtId="0" fontId="17" fillId="5" borderId="8" xfId="0" applyFont="1" applyFill="1" applyBorder="1" applyAlignment="1">
      <alignment horizontal="left" vertical="center" wrapText="1"/>
    </xf>
    <xf numFmtId="0" fontId="17" fillId="5" borderId="5" xfId="0" applyFont="1" applyFill="1" applyBorder="1" applyAlignment="1">
      <alignment horizontal="left"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17" fillId="5" borderId="3" xfId="0" applyFont="1" applyFill="1" applyBorder="1" applyAlignment="1">
      <alignment horizontal="left" vertical="center" wrapText="1"/>
    </xf>
    <xf numFmtId="0" fontId="3" fillId="4" borderId="11" xfId="0" applyFont="1" applyFill="1" applyBorder="1" applyAlignment="1">
      <alignment horizontal="left" vertical="top" wrapText="1"/>
    </xf>
    <xf numFmtId="9" fontId="17" fillId="0" borderId="0" xfId="1" applyFont="1" applyFill="1" applyBorder="1" applyAlignment="1">
      <alignment horizontal="center" vertical="center" wrapText="1"/>
    </xf>
    <xf numFmtId="9" fontId="12" fillId="5" borderId="3" xfId="1" applyFont="1" applyFill="1" applyBorder="1" applyAlignment="1">
      <alignment vertical="center" wrapText="1"/>
    </xf>
    <xf numFmtId="0" fontId="16" fillId="5" borderId="4" xfId="0" applyFont="1" applyFill="1" applyBorder="1" applyAlignment="1">
      <alignment horizontal="left" wrapText="1"/>
    </xf>
    <xf numFmtId="0" fontId="16" fillId="5" borderId="8" xfId="0" applyFont="1" applyFill="1" applyBorder="1" applyAlignment="1">
      <alignment horizontal="left" wrapText="1"/>
    </xf>
    <xf numFmtId="0" fontId="16" fillId="5" borderId="5" xfId="0" applyFont="1" applyFill="1" applyBorder="1" applyAlignment="1">
      <alignment horizontal="left" wrapText="1"/>
    </xf>
    <xf numFmtId="0" fontId="15" fillId="5" borderId="8" xfId="0" applyFont="1" applyFill="1" applyBorder="1" applyAlignment="1">
      <alignment vertical="center" wrapText="1"/>
    </xf>
    <xf numFmtId="0" fontId="17" fillId="5" borderId="3" xfId="0" applyFont="1" applyFill="1" applyBorder="1" applyAlignment="1">
      <alignment horizontal="center" vertical="center" wrapText="1"/>
    </xf>
    <xf numFmtId="0" fontId="17" fillId="5" borderId="1" xfId="0" applyFont="1" applyFill="1" applyBorder="1" applyAlignment="1">
      <alignment vertical="center" wrapText="1"/>
    </xf>
    <xf numFmtId="0" fontId="17" fillId="5" borderId="0" xfId="0" applyFont="1" applyFill="1" applyBorder="1" applyAlignment="1">
      <alignment vertical="center" wrapText="1"/>
    </xf>
    <xf numFmtId="9" fontId="12" fillId="5" borderId="4" xfId="1" applyFont="1" applyFill="1" applyBorder="1" applyAlignment="1">
      <alignment vertical="center" wrapText="1"/>
    </xf>
    <xf numFmtId="165" fontId="16" fillId="0" borderId="3" xfId="3" applyFont="1" applyFill="1" applyBorder="1" applyAlignment="1" applyProtection="1">
      <alignment horizontal="center" vertical="center" wrapText="1"/>
    </xf>
    <xf numFmtId="0" fontId="16" fillId="5" borderId="3" xfId="0" applyFont="1" applyFill="1" applyBorder="1" applyAlignment="1">
      <alignment vertical="center" wrapText="1"/>
    </xf>
    <xf numFmtId="9" fontId="12" fillId="5" borderId="10" xfId="1" applyFont="1" applyFill="1" applyBorder="1" applyAlignment="1">
      <alignment horizontal="left" vertical="center" wrapText="1"/>
    </xf>
    <xf numFmtId="9" fontId="12" fillId="5" borderId="11" xfId="1" applyFont="1" applyFill="1" applyBorder="1" applyAlignment="1">
      <alignment horizontal="left" vertical="center" wrapText="1"/>
    </xf>
    <xf numFmtId="9" fontId="12" fillId="5" borderId="1" xfId="1" applyFont="1" applyFill="1" applyBorder="1" applyAlignment="1">
      <alignment horizontal="left" vertical="center" wrapText="1"/>
    </xf>
    <xf numFmtId="9" fontId="12" fillId="5" borderId="0" xfId="1" applyFont="1" applyFill="1" applyBorder="1" applyAlignment="1">
      <alignment horizontal="left" vertical="center" wrapText="1"/>
    </xf>
    <xf numFmtId="9" fontId="12" fillId="5" borderId="13" xfId="1" applyFont="1" applyFill="1" applyBorder="1" applyAlignment="1">
      <alignment horizontal="left" vertical="center" wrapText="1"/>
    </xf>
    <xf numFmtId="9" fontId="12" fillId="5" borderId="14" xfId="1" applyFont="1" applyFill="1" applyBorder="1" applyAlignment="1">
      <alignment horizontal="left" vertical="center" wrapText="1"/>
    </xf>
    <xf numFmtId="0" fontId="4" fillId="0" borderId="0" xfId="0" applyFont="1" applyFill="1" applyBorder="1" applyAlignment="1">
      <alignment horizontal="center" wrapText="1"/>
    </xf>
    <xf numFmtId="0" fontId="4" fillId="0" borderId="4" xfId="0" applyFont="1" applyBorder="1" applyAlignment="1">
      <alignment horizontal="left" wrapText="1"/>
    </xf>
    <xf numFmtId="0" fontId="4" fillId="0" borderId="8" xfId="0" applyFont="1" applyBorder="1" applyAlignment="1">
      <alignment horizontal="left"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1" xfId="0" applyFont="1" applyBorder="1" applyAlignment="1">
      <alignment horizontal="left" vertical="center" wrapText="1"/>
    </xf>
    <xf numFmtId="0" fontId="4" fillId="0" borderId="0" xfId="0" applyFont="1" applyBorder="1" applyAlignment="1">
      <alignment horizontal="left" vertical="center" wrapText="1"/>
    </xf>
    <xf numFmtId="0" fontId="4" fillId="0" borderId="16"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4" fillId="0" borderId="4" xfId="0" applyFont="1" applyBorder="1" applyAlignment="1">
      <alignment horizontal="left" vertical="center" wrapText="1"/>
    </xf>
    <xf numFmtId="0" fontId="4" fillId="0" borderId="8" xfId="0" applyFont="1" applyBorder="1" applyAlignment="1">
      <alignment horizontal="left"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left" wrapText="1"/>
    </xf>
    <xf numFmtId="0" fontId="16" fillId="5" borderId="4" xfId="0" applyFont="1" applyFill="1" applyBorder="1" applyAlignment="1">
      <alignment vertical="center" wrapText="1"/>
    </xf>
    <xf numFmtId="9" fontId="3" fillId="0" borderId="0" xfId="1" applyFont="1" applyFill="1" applyBorder="1" applyAlignment="1">
      <alignment horizontal="center"/>
    </xf>
    <xf numFmtId="0" fontId="16" fillId="0" borderId="11" xfId="0" applyFont="1" applyBorder="1" applyAlignment="1">
      <alignment horizontal="left"/>
    </xf>
    <xf numFmtId="0" fontId="12" fillId="5" borderId="4" xfId="0" applyFont="1" applyFill="1" applyBorder="1" applyAlignment="1">
      <alignment horizontal="center" wrapText="1"/>
    </xf>
    <xf numFmtId="0" fontId="12" fillId="5" borderId="8" xfId="0" applyFont="1" applyFill="1" applyBorder="1" applyAlignment="1">
      <alignment horizontal="center" wrapText="1"/>
    </xf>
    <xf numFmtId="0" fontId="12" fillId="5" borderId="5" xfId="0" applyFont="1" applyFill="1" applyBorder="1" applyAlignment="1">
      <alignment horizontal="center" wrapText="1"/>
    </xf>
    <xf numFmtId="9" fontId="12" fillId="5" borderId="3" xfId="1" applyFont="1" applyFill="1" applyBorder="1" applyAlignment="1"/>
    <xf numFmtId="9" fontId="3" fillId="5" borderId="3" xfId="1" applyFont="1" applyFill="1" applyBorder="1" applyAlignment="1"/>
    <xf numFmtId="0" fontId="3" fillId="4" borderId="4" xfId="0" applyFont="1" applyFill="1" applyBorder="1" applyAlignment="1">
      <alignment horizontal="left"/>
    </xf>
    <xf numFmtId="0" fontId="3" fillId="4" borderId="8" xfId="0" applyFont="1" applyFill="1" applyBorder="1" applyAlignment="1">
      <alignment horizontal="left"/>
    </xf>
    <xf numFmtId="0" fontId="3" fillId="4" borderId="5" xfId="0" applyFont="1" applyFill="1" applyBorder="1" applyAlignment="1">
      <alignment horizontal="left"/>
    </xf>
    <xf numFmtId="0" fontId="3" fillId="4" borderId="3" xfId="0" applyFont="1" applyFill="1" applyBorder="1" applyAlignment="1">
      <alignment horizontal="left"/>
    </xf>
    <xf numFmtId="0" fontId="3" fillId="4" borderId="1" xfId="0" applyFont="1" applyFill="1" applyBorder="1" applyAlignment="1">
      <alignment horizontal="center"/>
    </xf>
    <xf numFmtId="0" fontId="3" fillId="4" borderId="0" xfId="0" applyFont="1" applyFill="1" applyBorder="1" applyAlignment="1">
      <alignment horizontal="center"/>
    </xf>
    <xf numFmtId="0" fontId="3" fillId="0" borderId="0" xfId="0" applyFont="1" applyBorder="1" applyAlignment="1">
      <alignment horizontal="center"/>
    </xf>
    <xf numFmtId="0" fontId="3" fillId="3" borderId="13"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4" borderId="4" xfId="0" applyFont="1" applyFill="1" applyBorder="1" applyAlignment="1"/>
    <xf numFmtId="0" fontId="3" fillId="4" borderId="5" xfId="0" applyFont="1" applyFill="1" applyBorder="1" applyAlignment="1"/>
    <xf numFmtId="16" fontId="3" fillId="4" borderId="4" xfId="0" applyNumberFormat="1" applyFont="1" applyFill="1" applyBorder="1" applyAlignment="1"/>
    <xf numFmtId="16" fontId="3" fillId="4" borderId="5" xfId="0" applyNumberFormat="1" applyFont="1" applyFill="1" applyBorder="1" applyAlignment="1"/>
    <xf numFmtId="0" fontId="9" fillId="4" borderId="14" xfId="0" applyFont="1" applyFill="1" applyBorder="1" applyAlignment="1">
      <alignment horizontal="left" wrapText="1"/>
    </xf>
    <xf numFmtId="0" fontId="9" fillId="4" borderId="3" xfId="0" applyFont="1" applyFill="1" applyBorder="1" applyAlignment="1">
      <alignment vertical="center" wrapText="1"/>
    </xf>
    <xf numFmtId="0" fontId="9" fillId="4" borderId="1" xfId="0" applyFont="1" applyFill="1" applyBorder="1" applyAlignment="1">
      <alignment horizontal="center" vertical="center" wrapText="1"/>
    </xf>
    <xf numFmtId="0" fontId="9" fillId="4" borderId="0" xfId="0" applyFont="1" applyFill="1" applyBorder="1" applyAlignment="1">
      <alignment horizontal="center" vertical="center" wrapText="1"/>
    </xf>
    <xf numFmtId="0" fontId="0" fillId="0" borderId="3"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2" fillId="0" borderId="0" xfId="0" applyFont="1" applyFill="1" applyBorder="1" applyAlignment="1">
      <alignment vertical="center" wrapText="1"/>
    </xf>
    <xf numFmtId="165" fontId="9" fillId="4" borderId="3" xfId="3" applyFont="1" applyFill="1" applyBorder="1" applyAlignment="1" applyProtection="1">
      <alignment horizontal="center" vertical="center" wrapText="1"/>
    </xf>
    <xf numFmtId="165" fontId="3" fillId="4" borderId="3" xfId="3" applyFont="1" applyFill="1" applyBorder="1" applyAlignment="1" applyProtection="1">
      <alignment horizontal="center" vertical="center" wrapText="1"/>
    </xf>
    <xf numFmtId="165" fontId="3" fillId="4" borderId="3" xfId="3" applyFont="1" applyFill="1" applyBorder="1" applyAlignment="1" applyProtection="1">
      <alignment vertical="center" wrapText="1"/>
    </xf>
    <xf numFmtId="0" fontId="3" fillId="4" borderId="3" xfId="0" applyFont="1" applyFill="1" applyBorder="1" applyAlignment="1">
      <alignment vertical="center" wrapText="1"/>
    </xf>
    <xf numFmtId="0" fontId="3" fillId="0" borderId="6" xfId="0" applyFont="1" applyBorder="1" applyAlignment="1">
      <alignment horizontal="left" vertical="center"/>
    </xf>
    <xf numFmtId="0" fontId="12" fillId="0" borderId="2" xfId="4" applyFont="1" applyFill="1" applyBorder="1" applyAlignment="1">
      <alignment horizontal="left" vertical="center" wrapText="1"/>
    </xf>
    <xf numFmtId="0" fontId="12" fillId="0" borderId="6" xfId="4" applyFont="1" applyFill="1" applyBorder="1" applyAlignment="1">
      <alignment horizontal="left" vertical="center" wrapText="1"/>
    </xf>
    <xf numFmtId="0" fontId="12" fillId="0" borderId="7" xfId="4" applyFont="1" applyFill="1" applyBorder="1" applyAlignment="1">
      <alignment horizontal="left" vertical="center" wrapText="1"/>
    </xf>
    <xf numFmtId="0" fontId="18" fillId="0" borderId="10" xfId="0" applyFont="1" applyFill="1" applyBorder="1" applyAlignment="1">
      <alignment vertical="center" wrapText="1"/>
    </xf>
    <xf numFmtId="0" fontId="18" fillId="0" borderId="11" xfId="0" applyFont="1" applyFill="1" applyBorder="1" applyAlignment="1">
      <alignment vertical="center" wrapText="1"/>
    </xf>
    <xf numFmtId="0" fontId="18" fillId="0" borderId="12" xfId="0" applyFont="1" applyFill="1" applyBorder="1" applyAlignment="1">
      <alignment vertical="center" wrapText="1"/>
    </xf>
    <xf numFmtId="0" fontId="18" fillId="0" borderId="1" xfId="0" applyFont="1" applyFill="1" applyBorder="1" applyAlignment="1">
      <alignment vertical="center" wrapText="1"/>
    </xf>
    <xf numFmtId="0" fontId="18" fillId="0" borderId="0" xfId="0" applyFont="1" applyFill="1" applyBorder="1" applyAlignment="1">
      <alignment vertical="center" wrapText="1"/>
    </xf>
    <xf numFmtId="0" fontId="18" fillId="0" borderId="16" xfId="0" applyFont="1" applyFill="1" applyBorder="1" applyAlignment="1">
      <alignment vertical="center" wrapText="1"/>
    </xf>
    <xf numFmtId="0" fontId="18" fillId="0" borderId="13" xfId="0" applyFont="1" applyFill="1" applyBorder="1" applyAlignment="1">
      <alignment vertical="center" wrapText="1"/>
    </xf>
    <xf numFmtId="0" fontId="18" fillId="0" borderId="14" xfId="0" applyFont="1" applyFill="1" applyBorder="1" applyAlignment="1">
      <alignment vertical="center" wrapText="1"/>
    </xf>
    <xf numFmtId="0" fontId="18" fillId="0" borderId="15" xfId="0" applyFont="1" applyFill="1" applyBorder="1" applyAlignment="1">
      <alignment vertical="center" wrapText="1"/>
    </xf>
    <xf numFmtId="0" fontId="18" fillId="0" borderId="3" xfId="0" applyFont="1" applyFill="1" applyBorder="1" applyAlignment="1">
      <alignment vertical="center" wrapText="1"/>
    </xf>
    <xf numFmtId="0" fontId="18" fillId="0" borderId="4" xfId="0" applyFont="1" applyFill="1" applyBorder="1" applyAlignment="1">
      <alignment vertical="center" wrapText="1"/>
    </xf>
    <xf numFmtId="0" fontId="18" fillId="0" borderId="8" xfId="0" applyFont="1" applyFill="1" applyBorder="1" applyAlignment="1">
      <alignment vertical="center" wrapText="1"/>
    </xf>
    <xf numFmtId="0" fontId="18" fillId="0" borderId="5" xfId="0" applyFont="1" applyFill="1" applyBorder="1" applyAlignment="1">
      <alignment vertical="center" wrapText="1"/>
    </xf>
    <xf numFmtId="9" fontId="18" fillId="0" borderId="10" xfId="1" applyFont="1" applyFill="1" applyBorder="1" applyAlignment="1">
      <alignment horizontal="left" vertical="center" wrapText="1"/>
    </xf>
    <xf numFmtId="9" fontId="18" fillId="0" borderId="11" xfId="1" applyFont="1" applyFill="1" applyBorder="1" applyAlignment="1">
      <alignment horizontal="left" vertical="center" wrapText="1"/>
    </xf>
    <xf numFmtId="9" fontId="18" fillId="0" borderId="12" xfId="1" applyFont="1" applyFill="1" applyBorder="1" applyAlignment="1">
      <alignment horizontal="left" vertical="center" wrapText="1"/>
    </xf>
    <xf numFmtId="0" fontId="4" fillId="0" borderId="0" xfId="0" applyFont="1" applyAlignment="1">
      <alignment horizontal="center" wrapText="1"/>
    </xf>
    <xf numFmtId="0" fontId="18" fillId="5" borderId="4" xfId="0" applyFont="1" applyFill="1" applyBorder="1" applyAlignment="1">
      <alignment vertical="center" wrapText="1"/>
    </xf>
    <xf numFmtId="0" fontId="18" fillId="5" borderId="8" xfId="0" applyFont="1" applyFill="1" applyBorder="1" applyAlignment="1">
      <alignment vertical="center" wrapText="1"/>
    </xf>
    <xf numFmtId="0" fontId="18" fillId="5" borderId="5" xfId="0" applyFont="1" applyFill="1" applyBorder="1" applyAlignment="1">
      <alignment vertical="center" wrapText="1"/>
    </xf>
    <xf numFmtId="0" fontId="22" fillId="0" borderId="3" xfId="0" applyFont="1" applyFill="1" applyBorder="1" applyAlignment="1">
      <alignment horizontal="left" wrapText="1"/>
    </xf>
    <xf numFmtId="0" fontId="22" fillId="0" borderId="3" xfId="0" applyFont="1" applyFill="1" applyBorder="1" applyAlignment="1">
      <alignment horizontal="left" vertical="center" wrapText="1"/>
    </xf>
    <xf numFmtId="165" fontId="18" fillId="0" borderId="8" xfId="3" applyFont="1" applyFill="1" applyBorder="1" applyAlignment="1" applyProtection="1">
      <alignment horizontal="left" vertical="justify" wrapText="1"/>
    </xf>
    <xf numFmtId="165" fontId="18" fillId="0" borderId="5" xfId="3" applyFont="1" applyFill="1" applyBorder="1" applyAlignment="1" applyProtection="1">
      <alignment horizontal="left" vertical="justify" wrapText="1"/>
    </xf>
    <xf numFmtId="165" fontId="12" fillId="5" borderId="9" xfId="3" applyFont="1" applyFill="1" applyBorder="1" applyAlignment="1" applyProtection="1">
      <alignment horizontal="left" vertical="justify" wrapText="1"/>
    </xf>
    <xf numFmtId="165" fontId="12" fillId="5" borderId="8" xfId="3" applyFont="1" applyFill="1" applyBorder="1" applyAlignment="1" applyProtection="1">
      <alignment horizontal="left" vertical="justify" wrapText="1"/>
    </xf>
    <xf numFmtId="165" fontId="12" fillId="5" borderId="5" xfId="3" applyFont="1" applyFill="1" applyBorder="1" applyAlignment="1" applyProtection="1">
      <alignment horizontal="left" vertical="justify" wrapText="1"/>
    </xf>
    <xf numFmtId="0" fontId="18" fillId="0" borderId="10" xfId="0" applyFont="1" applyFill="1" applyBorder="1" applyAlignment="1">
      <alignment horizontal="left" vertical="center" wrapText="1"/>
    </xf>
    <xf numFmtId="0" fontId="18" fillId="0" borderId="11" xfId="0" applyFont="1" applyFill="1" applyBorder="1" applyAlignment="1">
      <alignment horizontal="left" vertical="center" wrapText="1"/>
    </xf>
    <xf numFmtId="0" fontId="18" fillId="0" borderId="12" xfId="0" applyFont="1" applyFill="1" applyBorder="1" applyAlignment="1">
      <alignment horizontal="left" vertical="center" wrapText="1"/>
    </xf>
    <xf numFmtId="0" fontId="18" fillId="0" borderId="1"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16" xfId="0" applyFont="1" applyFill="1" applyBorder="1" applyAlignment="1">
      <alignment horizontal="left" vertical="center" wrapText="1"/>
    </xf>
    <xf numFmtId="0" fontId="18" fillId="0" borderId="13" xfId="0" applyFont="1" applyFill="1" applyBorder="1" applyAlignment="1">
      <alignment horizontal="left" vertical="center" wrapText="1"/>
    </xf>
    <xf numFmtId="0" fontId="18" fillId="0" borderId="14" xfId="0" applyFont="1" applyFill="1" applyBorder="1" applyAlignment="1">
      <alignment horizontal="left" vertical="center" wrapText="1"/>
    </xf>
    <xf numFmtId="0" fontId="18" fillId="0" borderId="15" xfId="0" applyFont="1" applyFill="1" applyBorder="1" applyAlignment="1">
      <alignment horizontal="left" vertical="center" wrapText="1"/>
    </xf>
    <xf numFmtId="165" fontId="19" fillId="4" borderId="4" xfId="3" applyFont="1" applyFill="1" applyBorder="1" applyAlignment="1" applyProtection="1">
      <alignment horizontal="center" vertical="justify" wrapText="1"/>
    </xf>
    <xf numFmtId="165" fontId="19" fillId="4" borderId="8" xfId="3" applyFont="1" applyFill="1" applyBorder="1" applyAlignment="1" applyProtection="1">
      <alignment horizontal="center" vertical="justify" wrapText="1"/>
    </xf>
    <xf numFmtId="165" fontId="19" fillId="4" borderId="5" xfId="3" applyFont="1" applyFill="1" applyBorder="1" applyAlignment="1" applyProtection="1">
      <alignment horizontal="center" vertical="justify" wrapText="1"/>
    </xf>
    <xf numFmtId="0" fontId="18" fillId="0" borderId="10"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18" fillId="0" borderId="12"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16" xfId="0" applyFont="1" applyFill="1" applyBorder="1" applyAlignment="1">
      <alignment horizontal="center" vertical="center" wrapText="1"/>
    </xf>
    <xf numFmtId="0" fontId="18" fillId="0" borderId="13" xfId="0" applyFont="1" applyFill="1" applyBorder="1" applyAlignment="1">
      <alignment horizontal="center" vertical="center" wrapText="1"/>
    </xf>
    <xf numFmtId="0" fontId="18" fillId="0" borderId="14" xfId="0" applyFont="1" applyFill="1" applyBorder="1" applyAlignment="1">
      <alignment horizontal="center" vertical="center" wrapText="1"/>
    </xf>
    <xf numFmtId="0" fontId="18" fillId="0" borderId="15" xfId="0" applyFont="1" applyFill="1" applyBorder="1" applyAlignment="1">
      <alignment horizontal="center" vertical="center" wrapText="1"/>
    </xf>
    <xf numFmtId="0" fontId="4" fillId="0" borderId="4" xfId="0" applyFont="1" applyBorder="1" applyAlignment="1">
      <alignment horizontal="left"/>
    </xf>
    <xf numFmtId="0" fontId="4" fillId="0" borderId="8" xfId="0" applyFont="1" applyBorder="1" applyAlignment="1">
      <alignment horizontal="left"/>
    </xf>
    <xf numFmtId="0" fontId="4" fillId="0" borderId="5" xfId="0" applyFont="1" applyBorder="1" applyAlignment="1">
      <alignment horizontal="left"/>
    </xf>
    <xf numFmtId="0" fontId="4" fillId="0" borderId="4"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5" xfId="0" applyFont="1" applyFill="1" applyBorder="1" applyAlignment="1">
      <alignment horizontal="left" vertical="center" wrapText="1"/>
    </xf>
    <xf numFmtId="165" fontId="15" fillId="0" borderId="9" xfId="3" applyFont="1" applyFill="1" applyBorder="1" applyAlignment="1" applyProtection="1">
      <alignment vertical="justify" wrapText="1"/>
    </xf>
    <xf numFmtId="165" fontId="15" fillId="0" borderId="8" xfId="3" applyFont="1" applyFill="1" applyBorder="1" applyAlignment="1" applyProtection="1">
      <alignment vertical="justify" wrapText="1"/>
    </xf>
    <xf numFmtId="165" fontId="15" fillId="0" borderId="5" xfId="3" applyFont="1" applyFill="1" applyBorder="1" applyAlignment="1" applyProtection="1">
      <alignment vertical="justify" wrapText="1"/>
    </xf>
    <xf numFmtId="9" fontId="18" fillId="0" borderId="3" xfId="1" applyFont="1" applyFill="1" applyBorder="1" applyAlignment="1">
      <alignment wrapText="1"/>
    </xf>
    <xf numFmtId="0" fontId="3" fillId="4" borderId="4" xfId="0" applyFont="1" applyFill="1" applyBorder="1" applyAlignment="1">
      <alignment horizontal="center" wrapText="1"/>
    </xf>
    <xf numFmtId="0" fontId="3" fillId="4" borderId="8" xfId="0" applyFont="1" applyFill="1" applyBorder="1" applyAlignment="1">
      <alignment horizontal="center" wrapText="1"/>
    </xf>
    <xf numFmtId="0" fontId="3" fillId="4" borderId="5" xfId="0" applyFont="1" applyFill="1" applyBorder="1" applyAlignment="1">
      <alignment horizontal="center" wrapText="1"/>
    </xf>
    <xf numFmtId="0" fontId="9" fillId="4" borderId="4" xfId="0" applyFont="1" applyFill="1" applyBorder="1" applyAlignment="1">
      <alignment vertical="center" wrapText="1"/>
    </xf>
    <xf numFmtId="0" fontId="9" fillId="4" borderId="8" xfId="0" applyFont="1" applyFill="1" applyBorder="1" applyAlignment="1">
      <alignment vertical="center" wrapText="1"/>
    </xf>
    <xf numFmtId="0" fontId="9" fillId="4" borderId="5" xfId="0" applyFont="1" applyFill="1" applyBorder="1" applyAlignment="1">
      <alignment vertical="center" wrapText="1"/>
    </xf>
    <xf numFmtId="0" fontId="12" fillId="5" borderId="3" xfId="0" applyFont="1" applyFill="1" applyBorder="1" applyAlignment="1">
      <alignment wrapText="1"/>
    </xf>
    <xf numFmtId="9" fontId="21" fillId="0" borderId="10" xfId="1" applyFont="1" applyFill="1" applyBorder="1" applyAlignment="1">
      <alignment horizontal="center" vertical="center" wrapText="1"/>
    </xf>
    <xf numFmtId="9" fontId="21" fillId="0" borderId="11" xfId="1" applyFont="1" applyFill="1" applyBorder="1" applyAlignment="1">
      <alignment horizontal="center" vertical="center" wrapText="1"/>
    </xf>
    <xf numFmtId="9" fontId="21" fillId="0" borderId="12" xfId="1" applyFont="1" applyFill="1" applyBorder="1" applyAlignment="1">
      <alignment horizontal="center" vertical="center" wrapText="1"/>
    </xf>
    <xf numFmtId="9" fontId="21" fillId="0" borderId="1" xfId="1" applyFont="1" applyFill="1" applyBorder="1" applyAlignment="1">
      <alignment horizontal="center" vertical="center" wrapText="1"/>
    </xf>
    <xf numFmtId="9" fontId="21" fillId="0" borderId="0" xfId="1" applyFont="1" applyFill="1" applyBorder="1" applyAlignment="1">
      <alignment horizontal="center" vertical="center" wrapText="1"/>
    </xf>
    <xf numFmtId="9" fontId="21" fillId="0" borderId="16" xfId="1" applyFont="1" applyFill="1" applyBorder="1" applyAlignment="1">
      <alignment horizontal="center" vertical="center" wrapText="1"/>
    </xf>
    <xf numFmtId="9" fontId="21" fillId="0" borderId="13" xfId="1" applyFont="1" applyFill="1" applyBorder="1" applyAlignment="1">
      <alignment horizontal="center" vertical="center" wrapText="1"/>
    </xf>
    <xf numFmtId="9" fontId="21" fillId="0" borderId="14" xfId="1" applyFont="1" applyFill="1" applyBorder="1" applyAlignment="1">
      <alignment horizontal="center" vertical="center" wrapText="1"/>
    </xf>
    <xf numFmtId="9" fontId="21" fillId="0" borderId="15" xfId="1"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0" xfId="0" applyFont="1" applyFill="1" applyBorder="1" applyAlignment="1">
      <alignment horizontal="center" wrapText="1"/>
    </xf>
    <xf numFmtId="0" fontId="17" fillId="5" borderId="4" xfId="0" applyFont="1" applyFill="1" applyBorder="1" applyAlignment="1">
      <alignment horizontal="right" vertical="center" wrapText="1"/>
    </xf>
    <xf numFmtId="0" fontId="17" fillId="5" borderId="8" xfId="0" applyFont="1" applyFill="1" applyBorder="1" applyAlignment="1">
      <alignment horizontal="right" vertical="center" wrapText="1"/>
    </xf>
    <xf numFmtId="0" fontId="17" fillId="5" borderId="5" xfId="0" applyFont="1" applyFill="1" applyBorder="1" applyAlignment="1">
      <alignment horizontal="right" vertical="center" wrapText="1"/>
    </xf>
    <xf numFmtId="1" fontId="17" fillId="5" borderId="3" xfId="1" applyNumberFormat="1" applyFont="1" applyFill="1" applyBorder="1" applyAlignment="1">
      <alignment vertical="center" wrapText="1"/>
    </xf>
    <xf numFmtId="0" fontId="23" fillId="5" borderId="3" xfId="0" applyFont="1" applyFill="1" applyBorder="1" applyAlignment="1">
      <alignment horizontal="center" wrapText="1"/>
    </xf>
    <xf numFmtId="164" fontId="16" fillId="5" borderId="10" xfId="5" applyFont="1" applyFill="1" applyBorder="1" applyAlignment="1"/>
    <xf numFmtId="164" fontId="16" fillId="5" borderId="11" xfId="5" applyFont="1" applyFill="1" applyBorder="1" applyAlignment="1"/>
    <xf numFmtId="164" fontId="16" fillId="5" borderId="12" xfId="5" applyFont="1" applyFill="1" applyBorder="1" applyAlignment="1"/>
    <xf numFmtId="164" fontId="16" fillId="5" borderId="13" xfId="5" applyFont="1" applyFill="1" applyBorder="1" applyAlignment="1"/>
    <xf numFmtId="164" fontId="16" fillId="5" borderId="14" xfId="5" applyFont="1" applyFill="1" applyBorder="1" applyAlignment="1"/>
    <xf numFmtId="164" fontId="16" fillId="5" borderId="15" xfId="5" applyFont="1" applyFill="1" applyBorder="1" applyAlignment="1"/>
    <xf numFmtId="0" fontId="4" fillId="5" borderId="0" xfId="0" applyFont="1" applyFill="1" applyAlignment="1">
      <alignment horizontal="center" wrapText="1"/>
    </xf>
    <xf numFmtId="1" fontId="12" fillId="5" borderId="3" xfId="1" applyNumberFormat="1" applyFont="1" applyFill="1" applyBorder="1" applyAlignment="1">
      <alignment vertical="center" wrapText="1"/>
    </xf>
    <xf numFmtId="0" fontId="17" fillId="5" borderId="0" xfId="0" applyFont="1" applyFill="1" applyBorder="1" applyAlignment="1">
      <alignment horizontal="center" vertical="center" wrapText="1"/>
    </xf>
    <xf numFmtId="9" fontId="12" fillId="0" borderId="10" xfId="1" applyFont="1" applyFill="1" applyBorder="1" applyAlignment="1">
      <alignment horizontal="center" vertical="center" wrapText="1"/>
    </xf>
    <xf numFmtId="9" fontId="12" fillId="0" borderId="11" xfId="1" applyFont="1" applyFill="1" applyBorder="1" applyAlignment="1">
      <alignment horizontal="center" vertical="center" wrapText="1"/>
    </xf>
    <xf numFmtId="9" fontId="12" fillId="0" borderId="12" xfId="1" applyFont="1" applyFill="1" applyBorder="1" applyAlignment="1">
      <alignment horizontal="center" vertical="center" wrapText="1"/>
    </xf>
    <xf numFmtId="9" fontId="12" fillId="0" borderId="1" xfId="1" applyFont="1" applyFill="1" applyBorder="1" applyAlignment="1">
      <alignment horizontal="center" vertical="center" wrapText="1"/>
    </xf>
    <xf numFmtId="9" fontId="12" fillId="0" borderId="0" xfId="1" applyFont="1" applyFill="1" applyBorder="1" applyAlignment="1">
      <alignment horizontal="center" vertical="center" wrapText="1"/>
    </xf>
    <xf numFmtId="9" fontId="12" fillId="0" borderId="16" xfId="1" applyFont="1" applyFill="1" applyBorder="1" applyAlignment="1">
      <alignment horizontal="center" vertical="center" wrapText="1"/>
    </xf>
    <xf numFmtId="9" fontId="12" fillId="0" borderId="13" xfId="1" applyFont="1" applyFill="1" applyBorder="1" applyAlignment="1">
      <alignment horizontal="center" vertical="center" wrapText="1"/>
    </xf>
    <xf numFmtId="9" fontId="12" fillId="0" borderId="14" xfId="1" applyFont="1" applyFill="1" applyBorder="1" applyAlignment="1">
      <alignment horizontal="center" vertical="center" wrapText="1"/>
    </xf>
    <xf numFmtId="9" fontId="12" fillId="0" borderId="15" xfId="1" applyFont="1" applyFill="1" applyBorder="1" applyAlignment="1">
      <alignment horizontal="center" vertical="center" wrapText="1"/>
    </xf>
    <xf numFmtId="9" fontId="18" fillId="0" borderId="4" xfId="1" applyFont="1" applyFill="1" applyBorder="1" applyAlignment="1">
      <alignment wrapText="1"/>
    </xf>
    <xf numFmtId="9" fontId="18" fillId="0" borderId="8" xfId="1" applyFont="1" applyFill="1" applyBorder="1" applyAlignment="1">
      <alignment wrapText="1"/>
    </xf>
    <xf numFmtId="9" fontId="18" fillId="0" borderId="5" xfId="1" applyFont="1" applyFill="1" applyBorder="1" applyAlignment="1">
      <alignment wrapText="1"/>
    </xf>
    <xf numFmtId="9" fontId="17" fillId="5" borderId="0" xfId="1" applyFont="1" applyFill="1" applyBorder="1" applyAlignment="1">
      <alignment horizontal="center" vertical="center" wrapText="1"/>
    </xf>
    <xf numFmtId="9" fontId="18" fillId="0" borderId="3" xfId="1" applyFont="1" applyFill="1" applyBorder="1" applyAlignment="1">
      <alignment vertical="center" wrapText="1"/>
    </xf>
    <xf numFmtId="165" fontId="16" fillId="0" borderId="9" xfId="3" applyFont="1" applyFill="1" applyBorder="1" applyAlignment="1" applyProtection="1">
      <alignment horizontal="left" vertical="justify" wrapText="1"/>
    </xf>
    <xf numFmtId="165" fontId="16" fillId="0" borderId="8" xfId="3" applyFont="1" applyFill="1" applyBorder="1" applyAlignment="1" applyProtection="1">
      <alignment horizontal="left" vertical="justify" wrapText="1"/>
    </xf>
    <xf numFmtId="165" fontId="16" fillId="0" borderId="5" xfId="3" applyFont="1" applyFill="1" applyBorder="1" applyAlignment="1" applyProtection="1">
      <alignment horizontal="left" vertical="justify" wrapText="1"/>
    </xf>
    <xf numFmtId="164" fontId="16" fillId="5" borderId="3" xfId="5" applyFont="1" applyFill="1" applyBorder="1" applyAlignment="1"/>
    <xf numFmtId="164" fontId="16" fillId="0" borderId="4" xfId="5" applyFont="1" applyBorder="1" applyAlignment="1">
      <alignment horizontal="left"/>
    </xf>
    <xf numFmtId="164" fontId="16" fillId="0" borderId="8" xfId="5" applyFont="1" applyBorder="1" applyAlignment="1">
      <alignment horizontal="left"/>
    </xf>
    <xf numFmtId="164" fontId="16" fillId="0" borderId="5" xfId="5" applyFont="1" applyBorder="1" applyAlignment="1">
      <alignment horizontal="left"/>
    </xf>
    <xf numFmtId="0" fontId="22" fillId="0" borderId="3" xfId="0" applyFont="1" applyFill="1" applyBorder="1" applyAlignment="1">
      <alignment horizontal="center" vertical="center" wrapText="1"/>
    </xf>
    <xf numFmtId="9" fontId="18" fillId="5" borderId="3" xfId="1" applyFont="1" applyFill="1" applyBorder="1" applyAlignment="1">
      <alignment vertical="center" wrapText="1"/>
    </xf>
    <xf numFmtId="0" fontId="12" fillId="0" borderId="4" xfId="6" applyFont="1" applyFill="1" applyBorder="1" applyAlignment="1">
      <alignment horizontal="left" vertical="center" wrapText="1"/>
    </xf>
    <xf numFmtId="0" fontId="12" fillId="0" borderId="8" xfId="6" applyFont="1" applyFill="1" applyBorder="1" applyAlignment="1">
      <alignment horizontal="left" vertical="center" wrapText="1"/>
    </xf>
    <xf numFmtId="0" fontId="12" fillId="0" borderId="5" xfId="6" applyFont="1" applyFill="1" applyBorder="1" applyAlignment="1">
      <alignment horizontal="left" vertical="center" wrapText="1"/>
    </xf>
    <xf numFmtId="9" fontId="12" fillId="0" borderId="3" xfId="1" applyFont="1" applyFill="1" applyBorder="1" applyAlignment="1">
      <alignment wrapText="1"/>
    </xf>
    <xf numFmtId="0" fontId="22" fillId="0" borderId="3" xfId="0" applyFont="1" applyFill="1" applyBorder="1" applyAlignment="1">
      <alignment horizontal="center" wrapText="1"/>
    </xf>
    <xf numFmtId="0" fontId="22" fillId="0" borderId="4"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22" fillId="0" borderId="5" xfId="0" applyFont="1" applyFill="1" applyBorder="1" applyAlignment="1">
      <alignment horizontal="left" vertical="center" wrapText="1"/>
    </xf>
    <xf numFmtId="9" fontId="12" fillId="0" borderId="0" xfId="1" applyFont="1" applyFill="1" applyBorder="1" applyAlignment="1">
      <alignment vertical="center" wrapText="1"/>
    </xf>
    <xf numFmtId="167" fontId="16" fillId="5" borderId="4" xfId="5" applyNumberFormat="1" applyFont="1" applyFill="1" applyBorder="1" applyAlignment="1"/>
    <xf numFmtId="167" fontId="16" fillId="5" borderId="8" xfId="5" applyNumberFormat="1" applyFont="1" applyFill="1" applyBorder="1" applyAlignment="1"/>
    <xf numFmtId="167" fontId="16" fillId="5" borderId="5" xfId="5" applyNumberFormat="1" applyFont="1" applyFill="1" applyBorder="1" applyAlignment="1"/>
    <xf numFmtId="9" fontId="25" fillId="0" borderId="4" xfId="1" applyFont="1" applyFill="1" applyBorder="1" applyAlignment="1">
      <alignment horizontal="center" vertical="center" wrapText="1"/>
    </xf>
    <xf numFmtId="9" fontId="25" fillId="0" borderId="8" xfId="1" applyFont="1" applyFill="1" applyBorder="1" applyAlignment="1">
      <alignment horizontal="center" vertical="center" wrapText="1"/>
    </xf>
    <xf numFmtId="9" fontId="25" fillId="0" borderId="5" xfId="1" applyFont="1" applyFill="1" applyBorder="1" applyAlignment="1">
      <alignment horizontal="center" vertical="center" wrapText="1"/>
    </xf>
    <xf numFmtId="9" fontId="18" fillId="0" borderId="4" xfId="1" applyFont="1" applyFill="1" applyBorder="1" applyAlignment="1">
      <alignment vertical="center" wrapText="1"/>
    </xf>
    <xf numFmtId="9" fontId="18" fillId="0" borderId="8" xfId="1" applyFont="1" applyFill="1" applyBorder="1" applyAlignment="1">
      <alignment vertical="center" wrapText="1"/>
    </xf>
    <xf numFmtId="9" fontId="18" fillId="0" borderId="5" xfId="1" applyFont="1" applyFill="1" applyBorder="1" applyAlignment="1">
      <alignment vertical="center" wrapText="1"/>
    </xf>
    <xf numFmtId="0" fontId="15" fillId="5" borderId="3" xfId="0" applyFont="1" applyFill="1" applyBorder="1" applyAlignment="1">
      <alignment horizontal="left" wrapText="1"/>
    </xf>
    <xf numFmtId="167" fontId="15" fillId="5" borderId="3" xfId="5" applyNumberFormat="1" applyFont="1" applyFill="1" applyBorder="1" applyAlignment="1"/>
    <xf numFmtId="0" fontId="9" fillId="6" borderId="4" xfId="0" applyFont="1" applyFill="1" applyBorder="1" applyAlignment="1">
      <alignment horizontal="center" vertical="center"/>
    </xf>
    <xf numFmtId="0" fontId="9" fillId="6" borderId="8" xfId="0" applyFont="1" applyFill="1" applyBorder="1" applyAlignment="1">
      <alignment horizontal="center" vertical="center"/>
    </xf>
    <xf numFmtId="0" fontId="9" fillId="6" borderId="5" xfId="0" applyFont="1" applyFill="1" applyBorder="1" applyAlignment="1">
      <alignment horizontal="center" vertical="center"/>
    </xf>
    <xf numFmtId="0" fontId="3" fillId="0" borderId="0" xfId="0" applyFont="1" applyFill="1" applyBorder="1" applyAlignment="1">
      <alignment horizontal="center"/>
    </xf>
    <xf numFmtId="0" fontId="9" fillId="6" borderId="4" xfId="0" applyFont="1" applyFill="1" applyBorder="1" applyAlignment="1">
      <alignment horizontal="center" vertical="center" wrapText="1"/>
    </xf>
    <xf numFmtId="0" fontId="9" fillId="6" borderId="8" xfId="0" applyFont="1" applyFill="1" applyBorder="1" applyAlignment="1">
      <alignment horizontal="center" vertical="center" wrapText="1"/>
    </xf>
    <xf numFmtId="0" fontId="9" fillId="6" borderId="5" xfId="0" applyFont="1" applyFill="1" applyBorder="1" applyAlignment="1">
      <alignment horizontal="center" vertical="center" wrapText="1"/>
    </xf>
    <xf numFmtId="0" fontId="4" fillId="0" borderId="3" xfId="0" applyFont="1" applyFill="1" applyBorder="1" applyAlignment="1">
      <alignment horizontal="left"/>
    </xf>
    <xf numFmtId="0" fontId="3" fillId="4" borderId="54" xfId="0" applyFont="1" applyFill="1" applyBorder="1" applyAlignment="1">
      <alignment horizontal="center" vertical="center" wrapText="1"/>
    </xf>
    <xf numFmtId="0" fontId="3" fillId="4" borderId="42" xfId="0" applyFont="1" applyFill="1" applyBorder="1" applyAlignment="1">
      <alignment horizontal="center" vertical="center" wrapText="1"/>
    </xf>
    <xf numFmtId="0" fontId="3" fillId="4" borderId="41" xfId="0" applyFont="1" applyFill="1" applyBorder="1" applyAlignment="1">
      <alignment horizontal="center" vertical="center" wrapText="1"/>
    </xf>
    <xf numFmtId="0" fontId="3" fillId="4" borderId="50" xfId="0" applyFont="1" applyFill="1" applyBorder="1" applyAlignment="1">
      <alignment horizontal="center" vertical="center" wrapText="1"/>
    </xf>
    <xf numFmtId="0" fontId="3" fillId="4" borderId="38" xfId="0" applyFont="1" applyFill="1" applyBorder="1" applyAlignment="1">
      <alignment horizontal="center" vertical="center" wrapText="1"/>
    </xf>
    <xf numFmtId="0" fontId="3" fillId="4" borderId="39"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2" borderId="33" xfId="0" applyFont="1" applyFill="1" applyBorder="1" applyAlignment="1">
      <alignment horizontal="center" vertical="center" wrapText="1"/>
    </xf>
    <xf numFmtId="15" fontId="5" fillId="0" borderId="50" xfId="0" applyNumberFormat="1" applyFont="1" applyBorder="1" applyAlignment="1">
      <alignment horizontal="left"/>
    </xf>
    <xf numFmtId="0" fontId="5" fillId="0" borderId="50" xfId="0" applyFont="1" applyBorder="1" applyAlignment="1">
      <alignment horizontal="left"/>
    </xf>
    <xf numFmtId="49" fontId="9" fillId="4" borderId="21" xfId="8" applyNumberFormat="1" applyFont="1" applyFill="1" applyBorder="1" applyAlignment="1">
      <alignment horizontal="center" vertical="center" textRotation="90"/>
    </xf>
    <xf numFmtId="0" fontId="0" fillId="0" borderId="0" xfId="0" applyFont="1" applyBorder="1" applyAlignment="1">
      <alignment horizontal="center" vertical="center"/>
    </xf>
    <xf numFmtId="0" fontId="0" fillId="0" borderId="0" xfId="0" applyFont="1" applyFill="1" applyBorder="1" applyAlignment="1">
      <alignment horizontal="center" vertical="center"/>
    </xf>
    <xf numFmtId="0" fontId="3" fillId="3" borderId="50" xfId="0" applyFont="1" applyFill="1" applyBorder="1" applyAlignment="1">
      <alignment horizontal="center" vertical="center" textRotation="90" wrapText="1"/>
    </xf>
    <xf numFmtId="0" fontId="3" fillId="3" borderId="36" xfId="0" applyFont="1" applyFill="1" applyBorder="1" applyAlignment="1">
      <alignment horizontal="center" vertical="center" textRotation="90" wrapText="1"/>
    </xf>
    <xf numFmtId="0" fontId="29" fillId="4" borderId="36" xfId="0" applyFont="1" applyFill="1" applyBorder="1" applyAlignment="1">
      <alignment horizontal="center" vertical="center" wrapText="1"/>
    </xf>
    <xf numFmtId="0" fontId="3" fillId="4" borderId="36" xfId="0" applyFont="1" applyFill="1" applyBorder="1" applyAlignment="1">
      <alignment horizontal="center" vertical="center" wrapText="1"/>
    </xf>
    <xf numFmtId="0" fontId="3" fillId="4" borderId="51" xfId="0" applyFont="1" applyFill="1" applyBorder="1" applyAlignment="1">
      <alignment horizontal="left" vertical="center" wrapText="1"/>
    </xf>
    <xf numFmtId="0" fontId="3" fillId="4" borderId="52"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5" fillId="0" borderId="36" xfId="0" applyFont="1" applyBorder="1" applyAlignment="1">
      <alignment horizontal="left"/>
    </xf>
    <xf numFmtId="0" fontId="9" fillId="4" borderId="43" xfId="8" applyNumberFormat="1" applyFont="1" applyFill="1" applyBorder="1" applyAlignment="1">
      <alignment horizontal="center" vertical="center" wrapText="1"/>
    </xf>
    <xf numFmtId="0" fontId="9" fillId="4" borderId="41" xfId="8" applyNumberFormat="1" applyFont="1" applyFill="1" applyBorder="1" applyAlignment="1">
      <alignment horizontal="center" vertical="center" wrapText="1"/>
    </xf>
    <xf numFmtId="49" fontId="54" fillId="4" borderId="21" xfId="8" applyNumberFormat="1" applyFont="1" applyFill="1" applyBorder="1" applyAlignment="1">
      <alignment horizontal="center" vertical="center" textRotation="90"/>
    </xf>
    <xf numFmtId="0" fontId="32" fillId="9" borderId="16" xfId="0" applyFont="1" applyFill="1" applyBorder="1" applyAlignment="1">
      <alignment horizontal="center"/>
    </xf>
    <xf numFmtId="0" fontId="35" fillId="9" borderId="22" xfId="15" applyFont="1" applyFill="1" applyBorder="1" applyAlignment="1">
      <alignment horizontal="center" vertical="center" wrapText="1"/>
    </xf>
    <xf numFmtId="0" fontId="36" fillId="4" borderId="22" xfId="0" applyFont="1" applyFill="1" applyBorder="1"/>
    <xf numFmtId="0" fontId="32" fillId="0" borderId="1" xfId="0" applyFont="1" applyBorder="1" applyAlignment="1">
      <alignment horizontal="center"/>
    </xf>
    <xf numFmtId="0" fontId="32" fillId="0" borderId="0" xfId="0" applyFont="1" applyBorder="1" applyAlignment="1">
      <alignment horizontal="center"/>
    </xf>
    <xf numFmtId="0" fontId="33" fillId="8" borderId="0" xfId="0" applyFont="1" applyFill="1" applyBorder="1" applyAlignment="1">
      <alignment horizontal="center" vertical="center" wrapText="1"/>
    </xf>
    <xf numFmtId="0" fontId="34" fillId="3" borderId="0" xfId="0" applyFont="1" applyFill="1" applyBorder="1" applyAlignment="1">
      <alignment horizontal="center" vertical="center" wrapText="1"/>
    </xf>
    <xf numFmtId="0" fontId="35" fillId="9" borderId="0" xfId="0" applyFont="1" applyFill="1" applyBorder="1" applyAlignment="1">
      <alignment horizontal="left"/>
    </xf>
    <xf numFmtId="0" fontId="35" fillId="9" borderId="16" xfId="0" applyFont="1" applyFill="1" applyBorder="1" applyAlignment="1">
      <alignment horizontal="center" vertical="center" textRotation="90" wrapText="1"/>
    </xf>
    <xf numFmtId="0" fontId="35" fillId="9" borderId="15" xfId="0" applyFont="1" applyFill="1" applyBorder="1" applyAlignment="1">
      <alignment horizontal="center" vertical="center" textRotation="90" wrapText="1"/>
    </xf>
    <xf numFmtId="0" fontId="41" fillId="0" borderId="26" xfId="0" applyFont="1" applyBorder="1" applyAlignment="1">
      <alignment horizontal="center" vertical="center" wrapText="1"/>
    </xf>
    <xf numFmtId="0" fontId="41" fillId="0" borderId="27" xfId="0" applyFont="1" applyBorder="1" applyAlignment="1">
      <alignment horizontal="center" vertical="center" wrapText="1"/>
    </xf>
    <xf numFmtId="0" fontId="41" fillId="0" borderId="28" xfId="0" applyFont="1" applyBorder="1" applyAlignment="1">
      <alignment horizontal="center" vertical="center" wrapText="1"/>
    </xf>
    <xf numFmtId="0" fontId="35" fillId="9" borderId="25" xfId="0" applyFont="1" applyFill="1" applyBorder="1" applyAlignment="1">
      <alignment horizontal="center" vertical="center" textRotation="90" wrapText="1"/>
    </xf>
    <xf numFmtId="0" fontId="45" fillId="5" borderId="26" xfId="0" applyFont="1" applyFill="1" applyBorder="1" applyAlignment="1">
      <alignment horizontal="center" vertical="center" wrapText="1"/>
    </xf>
    <xf numFmtId="0" fontId="45" fillId="5" borderId="27" xfId="0" applyFont="1" applyFill="1" applyBorder="1" applyAlignment="1">
      <alignment horizontal="center" vertical="center" wrapText="1"/>
    </xf>
    <xf numFmtId="0" fontId="45" fillId="5" borderId="28" xfId="0" applyFont="1" applyFill="1" applyBorder="1" applyAlignment="1">
      <alignment horizontal="center" vertical="center" wrapText="1"/>
    </xf>
    <xf numFmtId="0" fontId="43" fillId="0" borderId="21" xfId="0" applyFont="1" applyBorder="1" applyAlignment="1">
      <alignment horizontal="left" vertical="center" wrapText="1"/>
    </xf>
    <xf numFmtId="0" fontId="17" fillId="0" borderId="22" xfId="0" applyFont="1" applyBorder="1" applyAlignment="1">
      <alignment horizontal="center" vertical="center" wrapText="1"/>
    </xf>
    <xf numFmtId="0" fontId="12" fillId="0" borderId="22" xfId="0" applyFont="1" applyBorder="1" applyAlignment="1">
      <alignment horizontal="center" vertical="center" wrapText="1"/>
    </xf>
    <xf numFmtId="0" fontId="29" fillId="4" borderId="22" xfId="0" applyFont="1" applyFill="1" applyBorder="1" applyAlignment="1">
      <alignment horizontal="center" vertical="center" wrapText="1"/>
    </xf>
    <xf numFmtId="0" fontId="9" fillId="4" borderId="21" xfId="0" applyFont="1" applyFill="1" applyBorder="1" applyAlignment="1">
      <alignment horizontal="center" vertical="center"/>
    </xf>
    <xf numFmtId="0" fontId="35" fillId="9" borderId="22" xfId="0" applyFont="1" applyFill="1" applyBorder="1" applyAlignment="1">
      <alignment horizontal="center" vertical="center" textRotation="90"/>
    </xf>
    <xf numFmtId="0" fontId="49" fillId="9" borderId="26" xfId="0" applyFont="1" applyFill="1" applyBorder="1" applyAlignment="1">
      <alignment horizontal="left" vertical="center"/>
    </xf>
    <xf numFmtId="0" fontId="49" fillId="9" borderId="28" xfId="0" applyFont="1" applyFill="1" applyBorder="1" applyAlignment="1">
      <alignment horizontal="left" vertical="center"/>
    </xf>
    <xf numFmtId="9" fontId="42" fillId="0" borderId="22" xfId="1" applyFont="1" applyFill="1" applyBorder="1" applyAlignment="1">
      <alignment horizontal="center"/>
    </xf>
    <xf numFmtId="9" fontId="40" fillId="0" borderId="26" xfId="16" applyFont="1" applyFill="1" applyBorder="1" applyAlignment="1">
      <alignment horizontal="left" vertical="center"/>
    </xf>
    <xf numFmtId="9" fontId="40" fillId="0" borderId="28" xfId="16" applyFont="1" applyFill="1" applyBorder="1" applyAlignment="1">
      <alignment horizontal="left" vertical="center"/>
    </xf>
    <xf numFmtId="0" fontId="47" fillId="0" borderId="21" xfId="0" applyFont="1" applyBorder="1" applyAlignment="1">
      <alignment horizontal="left" vertical="center" wrapText="1"/>
    </xf>
    <xf numFmtId="0" fontId="48" fillId="0" borderId="26" xfId="0" applyFont="1" applyFill="1" applyBorder="1" applyAlignment="1">
      <alignment horizontal="center" vertical="center" wrapText="1"/>
    </xf>
    <xf numFmtId="0" fontId="48" fillId="0" borderId="27" xfId="0" applyFont="1" applyFill="1" applyBorder="1" applyAlignment="1">
      <alignment horizontal="center" vertical="center" wrapText="1"/>
    </xf>
    <xf numFmtId="0" fontId="48" fillId="0" borderId="28" xfId="0" applyFont="1" applyFill="1" applyBorder="1" applyAlignment="1">
      <alignment horizontal="center" vertical="center" wrapText="1"/>
    </xf>
    <xf numFmtId="0" fontId="39" fillId="9" borderId="26" xfId="0" applyFont="1" applyFill="1" applyBorder="1" applyAlignment="1">
      <alignment horizontal="left" vertical="top" wrapText="1"/>
    </xf>
    <xf numFmtId="0" fontId="39" fillId="9" borderId="27" xfId="0" applyFont="1" applyFill="1" applyBorder="1" applyAlignment="1">
      <alignment horizontal="left" vertical="top" wrapText="1"/>
    </xf>
    <xf numFmtId="0" fontId="39" fillId="9" borderId="28" xfId="0" applyFont="1" applyFill="1" applyBorder="1" applyAlignment="1">
      <alignment horizontal="left" vertical="top" wrapText="1"/>
    </xf>
    <xf numFmtId="0" fontId="39" fillId="9" borderId="11" xfId="0" applyFont="1" applyFill="1" applyBorder="1" applyAlignment="1">
      <alignment horizontal="left"/>
    </xf>
    <xf numFmtId="0" fontId="39" fillId="9" borderId="23" xfId="0" applyFont="1" applyFill="1" applyBorder="1" applyAlignment="1">
      <alignment horizontal="center" vertical="center"/>
    </xf>
    <xf numFmtId="0" fontId="39" fillId="9" borderId="21" xfId="0" applyFont="1" applyFill="1" applyBorder="1" applyAlignment="1">
      <alignment horizontal="center" vertical="center"/>
    </xf>
    <xf numFmtId="0" fontId="39" fillId="9" borderId="26" xfId="0" applyFont="1" applyFill="1" applyBorder="1" applyAlignment="1">
      <alignment horizontal="left" vertical="center"/>
    </xf>
    <xf numFmtId="0" fontId="39" fillId="9" borderId="27" xfId="0" applyFont="1" applyFill="1" applyBorder="1" applyAlignment="1">
      <alignment horizontal="left" vertical="center"/>
    </xf>
    <xf numFmtId="0" fontId="39" fillId="9" borderId="28" xfId="0" applyFont="1" applyFill="1" applyBorder="1" applyAlignment="1">
      <alignment horizontal="left" vertical="center"/>
    </xf>
    <xf numFmtId="0" fontId="39" fillId="9" borderId="26" xfId="0" applyFont="1" applyFill="1" applyBorder="1" applyAlignment="1">
      <alignment horizontal="left"/>
    </xf>
    <xf numFmtId="0" fontId="39" fillId="9" borderId="28" xfId="0" applyFont="1" applyFill="1" applyBorder="1" applyAlignment="1">
      <alignment horizontal="left"/>
    </xf>
    <xf numFmtId="0" fontId="35" fillId="9" borderId="23" xfId="0" applyFont="1" applyFill="1" applyBorder="1" applyAlignment="1">
      <alignment horizontal="center" vertical="center" textRotation="90"/>
    </xf>
    <xf numFmtId="0" fontId="35" fillId="9" borderId="29" xfId="0" applyFont="1" applyFill="1" applyBorder="1" applyAlignment="1">
      <alignment horizontal="center" vertical="center" textRotation="90"/>
    </xf>
    <xf numFmtId="0" fontId="35" fillId="9" borderId="21" xfId="0" applyFont="1" applyFill="1" applyBorder="1" applyAlignment="1">
      <alignment horizontal="center" vertical="center" textRotation="90"/>
    </xf>
    <xf numFmtId="0" fontId="42" fillId="4" borderId="22" xfId="0" applyFont="1" applyFill="1" applyBorder="1" applyAlignment="1">
      <alignment horizontal="center"/>
    </xf>
    <xf numFmtId="0" fontId="53" fillId="10" borderId="26" xfId="0" applyFont="1" applyFill="1" applyBorder="1" applyAlignment="1">
      <alignment horizontal="center" vertical="center"/>
    </xf>
    <xf numFmtId="0" fontId="53" fillId="10" borderId="28" xfId="0" applyFont="1" applyFill="1" applyBorder="1" applyAlignment="1">
      <alignment horizontal="center" vertical="center"/>
    </xf>
    <xf numFmtId="0" fontId="53" fillId="10" borderId="22" xfId="0" applyFont="1" applyFill="1" applyBorder="1" applyAlignment="1">
      <alignment horizontal="left"/>
    </xf>
    <xf numFmtId="0" fontId="37" fillId="0" borderId="26" xfId="0" applyFont="1" applyFill="1" applyBorder="1" applyAlignment="1">
      <alignment horizontal="center" vertical="center" wrapText="1"/>
    </xf>
    <xf numFmtId="0" fontId="37" fillId="0" borderId="27" xfId="0" applyFont="1" applyFill="1" applyBorder="1" applyAlignment="1">
      <alignment horizontal="center" vertical="center" wrapText="1"/>
    </xf>
    <xf numFmtId="0" fontId="37" fillId="0" borderId="28" xfId="0" applyFont="1" applyFill="1" applyBorder="1" applyAlignment="1">
      <alignment horizontal="center" vertical="center" wrapText="1"/>
    </xf>
    <xf numFmtId="0" fontId="54" fillId="4" borderId="24" xfId="0" applyFont="1" applyFill="1" applyBorder="1" applyAlignment="1">
      <alignment horizontal="center"/>
    </xf>
    <xf numFmtId="0" fontId="54" fillId="4" borderId="11" xfId="0" applyFont="1" applyFill="1" applyBorder="1" applyAlignment="1">
      <alignment horizontal="center"/>
    </xf>
    <xf numFmtId="0" fontId="54" fillId="4" borderId="29" xfId="0" applyFont="1" applyFill="1" applyBorder="1" applyAlignment="1">
      <alignment horizontal="center" vertical="center"/>
    </xf>
    <xf numFmtId="0" fontId="54" fillId="4" borderId="21" xfId="0" applyFont="1" applyFill="1" applyBorder="1" applyAlignment="1">
      <alignment horizontal="center" vertical="center"/>
    </xf>
    <xf numFmtId="0" fontId="54" fillId="4" borderId="22" xfId="0" applyFont="1" applyFill="1" applyBorder="1" applyAlignment="1">
      <alignment horizontal="center" vertical="center"/>
    </xf>
    <xf numFmtId="0" fontId="42" fillId="0" borderId="26" xfId="0" applyFont="1" applyFill="1" applyBorder="1" applyAlignment="1">
      <alignment horizontal="left" vertical="center" wrapText="1"/>
    </xf>
    <xf numFmtId="0" fontId="42" fillId="0" borderId="27" xfId="0" applyFont="1" applyFill="1" applyBorder="1" applyAlignment="1">
      <alignment horizontal="left" vertical="center" wrapText="1"/>
    </xf>
    <xf numFmtId="0" fontId="42" fillId="0" borderId="28" xfId="0" applyFont="1" applyFill="1" applyBorder="1" applyAlignment="1">
      <alignment horizontal="left" vertical="center" wrapText="1"/>
    </xf>
    <xf numFmtId="0" fontId="25" fillId="0" borderId="26" xfId="0" applyFont="1" applyFill="1" applyBorder="1" applyAlignment="1">
      <alignment horizontal="center" vertical="center" wrapText="1"/>
    </xf>
    <xf numFmtId="0" fontId="25" fillId="0" borderId="27" xfId="0" applyFont="1" applyFill="1" applyBorder="1" applyAlignment="1">
      <alignment horizontal="center" vertical="center" wrapText="1"/>
    </xf>
    <xf numFmtId="0" fontId="25" fillId="0" borderId="28" xfId="0" applyFont="1" applyFill="1" applyBorder="1" applyAlignment="1">
      <alignment horizontal="center" vertical="center" wrapText="1"/>
    </xf>
    <xf numFmtId="0" fontId="50" fillId="10" borderId="26" xfId="0" applyFont="1" applyFill="1" applyBorder="1" applyAlignment="1">
      <alignment horizontal="center" vertical="center"/>
    </xf>
    <xf numFmtId="0" fontId="50" fillId="10" borderId="27" xfId="0" applyFont="1" applyFill="1" applyBorder="1" applyAlignment="1">
      <alignment horizontal="center" vertical="center"/>
    </xf>
    <xf numFmtId="0" fontId="50" fillId="10" borderId="28" xfId="0" applyFont="1" applyFill="1" applyBorder="1" applyAlignment="1">
      <alignment horizontal="center" vertical="center"/>
    </xf>
    <xf numFmtId="0" fontId="40" fillId="5" borderId="26" xfId="0" applyFont="1" applyFill="1" applyBorder="1" applyAlignment="1">
      <alignment horizontal="center" vertical="top"/>
    </xf>
    <xf numFmtId="0" fontId="40" fillId="5" borderId="27" xfId="0" applyFont="1" applyFill="1" applyBorder="1" applyAlignment="1">
      <alignment horizontal="center" vertical="top"/>
    </xf>
    <xf numFmtId="0" fontId="40" fillId="5" borderId="28" xfId="0" applyFont="1" applyFill="1" applyBorder="1" applyAlignment="1">
      <alignment horizontal="center" vertical="top"/>
    </xf>
    <xf numFmtId="9" fontId="40" fillId="5" borderId="26" xfId="16" applyFont="1" applyFill="1" applyBorder="1" applyAlignment="1">
      <alignment horizontal="center" vertical="top"/>
    </xf>
    <xf numFmtId="9" fontId="40" fillId="5" borderId="28" xfId="16" applyFont="1" applyFill="1" applyBorder="1" applyAlignment="1">
      <alignment horizontal="center" vertical="top"/>
    </xf>
    <xf numFmtId="0" fontId="53" fillId="0" borderId="22" xfId="0" applyFont="1" applyBorder="1" applyAlignment="1">
      <alignment horizontal="left" vertical="center"/>
    </xf>
    <xf numFmtId="0" fontId="53" fillId="0" borderId="13" xfId="0" applyFont="1" applyBorder="1" applyAlignment="1">
      <alignment horizontal="left" vertical="center" wrapText="1"/>
    </xf>
    <xf numFmtId="0" fontId="53" fillId="0" borderId="14" xfId="0" applyFont="1" applyBorder="1" applyAlignment="1">
      <alignment horizontal="left" vertical="center" wrapText="1"/>
    </xf>
    <xf numFmtId="0" fontId="53" fillId="0" borderId="15" xfId="0" applyFont="1" applyBorder="1" applyAlignment="1">
      <alignment horizontal="left" vertical="center" wrapText="1"/>
    </xf>
    <xf numFmtId="0" fontId="48" fillId="0" borderId="22" xfId="0" applyFont="1" applyFill="1" applyBorder="1" applyAlignment="1">
      <alignment horizontal="center" vertical="center" wrapText="1"/>
    </xf>
    <xf numFmtId="0" fontId="49" fillId="5" borderId="26" xfId="0" applyFont="1" applyFill="1" applyBorder="1" applyAlignment="1">
      <alignment horizontal="center" vertical="center"/>
    </xf>
    <xf numFmtId="0" fontId="49" fillId="5" borderId="27" xfId="0" applyFont="1" applyFill="1" applyBorder="1" applyAlignment="1">
      <alignment horizontal="center" vertical="center"/>
    </xf>
    <xf numFmtId="0" fontId="49" fillId="5" borderId="28" xfId="0" applyFont="1" applyFill="1" applyBorder="1" applyAlignment="1">
      <alignment horizontal="center" vertical="center"/>
    </xf>
    <xf numFmtId="0" fontId="53" fillId="10" borderId="24" xfId="0" applyFont="1" applyFill="1" applyBorder="1" applyAlignment="1">
      <alignment horizontal="center" vertical="center" wrapText="1"/>
    </xf>
    <xf numFmtId="0" fontId="53" fillId="10" borderId="11" xfId="0" applyFont="1" applyFill="1" applyBorder="1" applyAlignment="1">
      <alignment horizontal="center" vertical="center" wrapText="1"/>
    </xf>
    <xf numFmtId="0" fontId="53" fillId="10" borderId="13" xfId="0" applyFont="1" applyFill="1" applyBorder="1" applyAlignment="1">
      <alignment horizontal="center" vertical="center" wrapText="1"/>
    </xf>
    <xf numFmtId="0" fontId="53" fillId="10" borderId="14" xfId="0" applyFont="1" applyFill="1" applyBorder="1" applyAlignment="1">
      <alignment horizontal="center" vertical="center" wrapText="1"/>
    </xf>
    <xf numFmtId="0" fontId="53" fillId="10" borderId="22" xfId="0" applyFont="1" applyFill="1" applyBorder="1" applyAlignment="1">
      <alignment horizontal="left" vertical="top"/>
    </xf>
    <xf numFmtId="0" fontId="37" fillId="5" borderId="26" xfId="0" applyFont="1" applyFill="1" applyBorder="1" applyAlignment="1">
      <alignment horizontal="center" vertical="top" wrapText="1"/>
    </xf>
    <xf numFmtId="0" fontId="37" fillId="5" borderId="27" xfId="0" applyFont="1" applyFill="1" applyBorder="1" applyAlignment="1">
      <alignment horizontal="center" vertical="top" wrapText="1"/>
    </xf>
    <xf numFmtId="0" fontId="37" fillId="5" borderId="28" xfId="0" applyFont="1" applyFill="1" applyBorder="1" applyAlignment="1">
      <alignment horizontal="center" vertical="top" wrapText="1"/>
    </xf>
    <xf numFmtId="0" fontId="39" fillId="9" borderId="16" xfId="0" applyFont="1" applyFill="1" applyBorder="1" applyAlignment="1">
      <alignment horizontal="center" vertical="top"/>
    </xf>
    <xf numFmtId="0" fontId="55" fillId="0" borderId="22" xfId="0" applyFont="1" applyBorder="1" applyAlignment="1">
      <alignment horizontal="center" vertical="center" wrapText="1"/>
    </xf>
    <xf numFmtId="0" fontId="53" fillId="0" borderId="26" xfId="0" applyFont="1" applyBorder="1" applyAlignment="1">
      <alignment horizontal="left" vertical="center" wrapText="1"/>
    </xf>
    <xf numFmtId="0" fontId="53" fillId="0" borderId="27" xfId="0" applyFont="1" applyBorder="1" applyAlignment="1">
      <alignment horizontal="left" vertical="center" wrapText="1"/>
    </xf>
    <xf numFmtId="0" fontId="53" fillId="0" borderId="28" xfId="0" applyFont="1" applyBorder="1" applyAlignment="1">
      <alignment horizontal="left" vertical="center" wrapText="1"/>
    </xf>
    <xf numFmtId="0" fontId="9" fillId="4" borderId="26" xfId="0" applyFont="1" applyFill="1" applyBorder="1" applyAlignment="1">
      <alignment horizontal="left" vertical="top" wrapText="1"/>
    </xf>
    <xf numFmtId="0" fontId="9" fillId="4" borderId="27" xfId="0" applyFont="1" applyFill="1" applyBorder="1" applyAlignment="1">
      <alignment horizontal="left" vertical="top" wrapText="1"/>
    </xf>
    <xf numFmtId="0" fontId="9" fillId="4" borderId="28" xfId="0" applyFont="1" applyFill="1" applyBorder="1" applyAlignment="1">
      <alignment horizontal="left" vertical="top" wrapText="1"/>
    </xf>
    <xf numFmtId="0" fontId="39" fillId="9" borderId="11" xfId="0" applyFont="1" applyFill="1" applyBorder="1" applyAlignment="1">
      <alignment horizontal="left" vertical="top"/>
    </xf>
    <xf numFmtId="0" fontId="56" fillId="0" borderId="26" xfId="0" applyFont="1" applyBorder="1" applyAlignment="1">
      <alignment horizontal="left" vertical="center" wrapText="1"/>
    </xf>
    <xf numFmtId="0" fontId="56" fillId="0" borderId="27" xfId="0" applyFont="1" applyBorder="1" applyAlignment="1">
      <alignment horizontal="left" vertical="center" wrapText="1"/>
    </xf>
    <xf numFmtId="0" fontId="56" fillId="0" borderId="28" xfId="0" applyFont="1" applyBorder="1" applyAlignment="1">
      <alignment horizontal="left" vertical="center" wrapText="1"/>
    </xf>
    <xf numFmtId="0" fontId="53" fillId="4" borderId="24" xfId="0" applyFont="1" applyFill="1" applyBorder="1" applyAlignment="1">
      <alignment horizontal="center" vertical="center" wrapText="1"/>
    </xf>
    <xf numFmtId="0" fontId="53" fillId="4" borderId="13" xfId="0" applyFont="1" applyFill="1" applyBorder="1" applyAlignment="1">
      <alignment horizontal="center" vertical="center" wrapText="1"/>
    </xf>
    <xf numFmtId="0" fontId="57" fillId="0" borderId="26" xfId="0" applyFont="1" applyFill="1" applyBorder="1" applyAlignment="1">
      <alignment horizontal="center" vertical="center" wrapText="1"/>
    </xf>
    <xf numFmtId="0" fontId="57" fillId="0" borderId="27" xfId="0" applyFont="1" applyFill="1" applyBorder="1" applyAlignment="1">
      <alignment horizontal="center" vertical="center" wrapText="1"/>
    </xf>
    <xf numFmtId="0" fontId="57" fillId="0" borderId="28" xfId="0" applyFont="1" applyFill="1" applyBorder="1" applyAlignment="1">
      <alignment horizontal="center" vertical="center" wrapText="1"/>
    </xf>
    <xf numFmtId="0" fontId="53" fillId="0" borderId="22" xfId="0" applyFont="1" applyBorder="1" applyAlignment="1">
      <alignment horizontal="left" vertical="center" wrapText="1"/>
    </xf>
    <xf numFmtId="0" fontId="32" fillId="0" borderId="26" xfId="0" applyFont="1" applyBorder="1" applyAlignment="1">
      <alignment horizontal="center" vertical="center" wrapText="1"/>
    </xf>
    <xf numFmtId="0" fontId="32" fillId="0" borderId="27" xfId="0" applyFont="1" applyBorder="1" applyAlignment="1">
      <alignment horizontal="center" vertical="center" wrapText="1"/>
    </xf>
    <xf numFmtId="0" fontId="32" fillId="0" borderId="28" xfId="0" applyFont="1" applyBorder="1" applyAlignment="1">
      <alignment horizontal="center" vertical="center" wrapText="1"/>
    </xf>
    <xf numFmtId="0" fontId="12" fillId="0" borderId="26" xfId="0" applyFont="1" applyFill="1" applyBorder="1" applyAlignment="1">
      <alignment horizontal="center" vertical="top"/>
    </xf>
    <xf numFmtId="0" fontId="12" fillId="0" borderId="27" xfId="0" applyFont="1" applyFill="1" applyBorder="1" applyAlignment="1">
      <alignment horizontal="center" vertical="top"/>
    </xf>
    <xf numFmtId="0" fontId="12" fillId="0" borderId="28" xfId="0" applyFont="1" applyFill="1" applyBorder="1" applyAlignment="1">
      <alignment horizontal="center" vertical="top"/>
    </xf>
    <xf numFmtId="0" fontId="39" fillId="9" borderId="27" xfId="0" applyFont="1" applyFill="1" applyBorder="1" applyAlignment="1">
      <alignment horizontal="center" vertical="top" wrapText="1"/>
    </xf>
    <xf numFmtId="0" fontId="39" fillId="9" borderId="28" xfId="0" applyFont="1" applyFill="1" applyBorder="1" applyAlignment="1">
      <alignment horizontal="center" vertical="top" wrapText="1"/>
    </xf>
    <xf numFmtId="0" fontId="41" fillId="0" borderId="22" xfId="0" applyFont="1" applyBorder="1" applyAlignment="1">
      <alignment horizontal="center" vertical="center" wrapText="1"/>
    </xf>
    <xf numFmtId="0" fontId="39" fillId="9" borderId="26" xfId="0" applyFont="1" applyFill="1" applyBorder="1" applyAlignment="1">
      <alignment horizontal="left" vertical="center" wrapText="1"/>
    </xf>
    <xf numFmtId="0" fontId="39" fillId="9" borderId="27" xfId="0" applyFont="1" applyFill="1" applyBorder="1" applyAlignment="1">
      <alignment horizontal="left" vertical="center" wrapText="1"/>
    </xf>
    <xf numFmtId="0" fontId="39" fillId="9" borderId="28" xfId="0" applyFont="1" applyFill="1" applyBorder="1" applyAlignment="1">
      <alignment horizontal="left" vertical="center" wrapText="1"/>
    </xf>
    <xf numFmtId="0" fontId="41" fillId="5" borderId="26" xfId="0" applyFont="1" applyFill="1" applyBorder="1" applyAlignment="1">
      <alignment horizontal="center" vertical="center" wrapText="1"/>
    </xf>
    <xf numFmtId="0" fontId="41" fillId="5" borderId="27" xfId="0" applyFont="1" applyFill="1" applyBorder="1" applyAlignment="1">
      <alignment horizontal="center" vertical="center" wrapText="1"/>
    </xf>
    <xf numFmtId="0" fontId="41" fillId="5" borderId="28" xfId="0" applyFont="1" applyFill="1" applyBorder="1" applyAlignment="1">
      <alignment horizontal="center" vertical="center" wrapText="1"/>
    </xf>
    <xf numFmtId="0" fontId="53" fillId="0" borderId="26" xfId="0" applyFont="1" applyBorder="1" applyAlignment="1">
      <alignment horizontal="left" vertical="center"/>
    </xf>
    <xf numFmtId="0" fontId="53" fillId="0" borderId="28" xfId="0" applyFont="1" applyBorder="1" applyAlignment="1">
      <alignment horizontal="left" vertical="center"/>
    </xf>
    <xf numFmtId="0" fontId="53" fillId="10" borderId="26" xfId="0" applyFont="1" applyFill="1" applyBorder="1" applyAlignment="1">
      <alignment horizontal="left" vertical="center" wrapText="1"/>
    </xf>
    <xf numFmtId="0" fontId="53" fillId="10" borderId="27" xfId="0" applyFont="1" applyFill="1" applyBorder="1" applyAlignment="1">
      <alignment horizontal="left" vertical="center" wrapText="1"/>
    </xf>
    <xf numFmtId="0" fontId="53" fillId="10" borderId="28" xfId="0" applyFont="1" applyFill="1" applyBorder="1" applyAlignment="1">
      <alignment horizontal="left" vertical="center" wrapText="1"/>
    </xf>
    <xf numFmtId="0" fontId="32" fillId="0" borderId="22" xfId="0" applyFont="1" applyBorder="1" applyAlignment="1">
      <alignment horizontal="center" vertical="center" wrapText="1"/>
    </xf>
    <xf numFmtId="0" fontId="37" fillId="0" borderId="26" xfId="0" applyFont="1" applyFill="1" applyBorder="1" applyAlignment="1">
      <alignment horizontal="left" vertical="center" wrapText="1"/>
    </xf>
    <xf numFmtId="0" fontId="37" fillId="0" borderId="27" xfId="0" applyFont="1" applyFill="1" applyBorder="1" applyAlignment="1">
      <alignment horizontal="left" vertical="center" wrapText="1"/>
    </xf>
    <xf numFmtId="0" fontId="37" fillId="0" borderId="28" xfId="0" applyFont="1" applyFill="1" applyBorder="1" applyAlignment="1">
      <alignment horizontal="left" vertical="center" wrapText="1"/>
    </xf>
    <xf numFmtId="0" fontId="39" fillId="9" borderId="23" xfId="0" applyFont="1" applyFill="1" applyBorder="1" applyAlignment="1">
      <alignment horizontal="center" vertical="top"/>
    </xf>
    <xf numFmtId="0" fontId="39" fillId="9" borderId="29" xfId="0" applyFont="1" applyFill="1" applyBorder="1" applyAlignment="1">
      <alignment horizontal="center" vertical="top"/>
    </xf>
    <xf numFmtId="0" fontId="39" fillId="9" borderId="21" xfId="0" applyFont="1" applyFill="1" applyBorder="1" applyAlignment="1">
      <alignment horizontal="center" vertical="top"/>
    </xf>
    <xf numFmtId="0" fontId="39" fillId="9" borderId="23" xfId="0" applyFont="1" applyFill="1" applyBorder="1" applyAlignment="1">
      <alignment horizontal="center" vertical="center" wrapText="1"/>
    </xf>
    <xf numFmtId="0" fontId="39" fillId="9" borderId="21" xfId="0" applyFont="1" applyFill="1" applyBorder="1" applyAlignment="1">
      <alignment horizontal="center" vertical="center" wrapText="1"/>
    </xf>
    <xf numFmtId="0" fontId="58" fillId="0" borderId="26" xfId="0" applyFont="1" applyFill="1" applyBorder="1" applyAlignment="1">
      <alignment horizontal="center" vertical="center"/>
    </xf>
    <xf numFmtId="0" fontId="58" fillId="0" borderId="27" xfId="0" applyFont="1" applyFill="1" applyBorder="1" applyAlignment="1">
      <alignment horizontal="center" vertical="center"/>
    </xf>
    <xf numFmtId="0" fontId="58" fillId="0" borderId="28" xfId="0" applyFont="1" applyFill="1" applyBorder="1" applyAlignment="1">
      <alignment horizontal="center" vertical="center"/>
    </xf>
    <xf numFmtId="0" fontId="32" fillId="0" borderId="26" xfId="0" applyFont="1" applyFill="1" applyBorder="1" applyAlignment="1">
      <alignment horizontal="center" vertical="center" wrapText="1"/>
    </xf>
    <xf numFmtId="0" fontId="32" fillId="0" borderId="27" xfId="0" applyFont="1" applyFill="1" applyBorder="1" applyAlignment="1">
      <alignment horizontal="center" vertical="center" wrapText="1"/>
    </xf>
    <xf numFmtId="0" fontId="32" fillId="0" borderId="28" xfId="0" applyFont="1" applyFill="1" applyBorder="1" applyAlignment="1">
      <alignment horizontal="center" vertical="center" wrapText="1"/>
    </xf>
    <xf numFmtId="0" fontId="39" fillId="9" borderId="11" xfId="0" applyFont="1" applyFill="1" applyBorder="1" applyAlignment="1">
      <alignment horizontal="left" vertical="center"/>
    </xf>
    <xf numFmtId="0" fontId="59" fillId="9" borderId="24" xfId="0" applyFont="1" applyFill="1" applyBorder="1" applyAlignment="1">
      <alignment horizontal="left"/>
    </xf>
    <xf numFmtId="0" fontId="59" fillId="9" borderId="11" xfId="0" applyFont="1" applyFill="1" applyBorder="1" applyAlignment="1">
      <alignment horizontal="left"/>
    </xf>
    <xf numFmtId="0" fontId="59" fillId="9" borderId="25" xfId="0" applyFont="1" applyFill="1" applyBorder="1" applyAlignment="1">
      <alignment horizontal="left"/>
    </xf>
    <xf numFmtId="0" fontId="12" fillId="0" borderId="26" xfId="0" applyFont="1" applyFill="1" applyBorder="1" applyAlignment="1">
      <alignment horizontal="center" vertical="center" wrapText="1"/>
    </xf>
    <xf numFmtId="0" fontId="12" fillId="0" borderId="27" xfId="0" applyFont="1" applyFill="1" applyBorder="1" applyAlignment="1">
      <alignment horizontal="center" vertical="center" wrapText="1"/>
    </xf>
    <xf numFmtId="0" fontId="12" fillId="0" borderId="28" xfId="0" applyFont="1" applyFill="1" applyBorder="1" applyAlignment="1">
      <alignment horizontal="center" vertical="center" wrapText="1"/>
    </xf>
    <xf numFmtId="0" fontId="39" fillId="9" borderId="26" xfId="0" applyFont="1" applyFill="1" applyBorder="1" applyAlignment="1">
      <alignment horizontal="center"/>
    </xf>
    <xf numFmtId="0" fontId="39" fillId="9" borderId="27" xfId="0" applyFont="1" applyFill="1" applyBorder="1" applyAlignment="1">
      <alignment horizontal="center"/>
    </xf>
    <xf numFmtId="0" fontId="39" fillId="9" borderId="28" xfId="0" applyFont="1" applyFill="1" applyBorder="1" applyAlignment="1">
      <alignment horizontal="center"/>
    </xf>
    <xf numFmtId="0" fontId="25" fillId="0" borderId="26" xfId="0" applyFont="1" applyBorder="1" applyAlignment="1">
      <alignment horizontal="center" vertical="center" wrapText="1"/>
    </xf>
    <xf numFmtId="0" fontId="25" fillId="0" borderId="27" xfId="0" applyFont="1" applyBorder="1" applyAlignment="1">
      <alignment horizontal="center" vertical="center" wrapText="1"/>
    </xf>
    <xf numFmtId="0" fontId="25" fillId="0" borderId="28" xfId="0" applyFont="1" applyBorder="1" applyAlignment="1">
      <alignment horizontal="center" vertical="center" wrapText="1"/>
    </xf>
    <xf numFmtId="0" fontId="4" fillId="0" borderId="30" xfId="0" applyFont="1" applyBorder="1" applyAlignment="1">
      <alignment horizontal="center"/>
    </xf>
    <xf numFmtId="0" fontId="9" fillId="3" borderId="0"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3" fillId="4" borderId="23" xfId="0" applyFont="1" applyFill="1" applyBorder="1" applyAlignment="1">
      <alignment horizontal="center" vertical="center"/>
    </xf>
    <xf numFmtId="0" fontId="3" fillId="4" borderId="22" xfId="0" applyFont="1" applyFill="1" applyBorder="1" applyAlignment="1">
      <alignment horizontal="center" vertical="center"/>
    </xf>
    <xf numFmtId="0" fontId="9" fillId="4" borderId="0" xfId="0" applyFont="1" applyFill="1" applyBorder="1" applyAlignment="1">
      <alignment horizontal="left" wrapText="1"/>
    </xf>
    <xf numFmtId="0" fontId="3" fillId="4" borderId="22" xfId="0" applyFont="1" applyFill="1" applyBorder="1" applyAlignment="1">
      <alignment horizontal="center" vertical="center" textRotation="90" wrapText="1"/>
    </xf>
    <xf numFmtId="0" fontId="60" fillId="9" borderId="22" xfId="15" applyFont="1" applyFill="1" applyBorder="1" applyAlignment="1">
      <alignment horizontal="center" vertical="center" wrapText="1"/>
    </xf>
    <xf numFmtId="0" fontId="3" fillId="4" borderId="22" xfId="2" applyFont="1" applyFill="1" applyBorder="1" applyAlignment="1" applyProtection="1">
      <alignment horizontal="center" vertical="center"/>
    </xf>
    <xf numFmtId="0" fontId="3" fillId="4" borderId="26" xfId="0" applyFont="1" applyFill="1" applyBorder="1" applyAlignment="1">
      <alignment horizontal="center" vertical="center"/>
    </xf>
    <xf numFmtId="0" fontId="3" fillId="4" borderId="27" xfId="0" applyFont="1" applyFill="1" applyBorder="1" applyAlignment="1">
      <alignment horizontal="center" vertical="center"/>
    </xf>
    <xf numFmtId="0" fontId="3" fillId="4" borderId="28" xfId="0" applyFont="1" applyFill="1" applyBorder="1" applyAlignment="1">
      <alignment horizontal="center" vertical="center"/>
    </xf>
    <xf numFmtId="0" fontId="9" fillId="4" borderId="22" xfId="0" applyFont="1" applyFill="1" applyBorder="1" applyAlignment="1">
      <alignment horizontal="center" vertical="center" wrapText="1"/>
    </xf>
    <xf numFmtId="9" fontId="12" fillId="0" borderId="26" xfId="1" applyFont="1" applyBorder="1" applyAlignment="1">
      <alignment horizontal="center" vertical="center"/>
    </xf>
    <xf numFmtId="9" fontId="12" fillId="0" borderId="28" xfId="1" applyFont="1" applyBorder="1" applyAlignment="1">
      <alignment horizontal="center" vertical="center"/>
    </xf>
    <xf numFmtId="0" fontId="9" fillId="4" borderId="26" xfId="0" applyFont="1" applyFill="1" applyBorder="1" applyAlignment="1">
      <alignment horizontal="center" vertical="center"/>
    </xf>
    <xf numFmtId="0" fontId="9" fillId="4" borderId="28" xfId="0" applyFont="1" applyFill="1" applyBorder="1" applyAlignment="1">
      <alignment horizontal="center" vertical="center"/>
    </xf>
    <xf numFmtId="0" fontId="3" fillId="4" borderId="25" xfId="0" applyFont="1" applyFill="1" applyBorder="1" applyAlignment="1">
      <alignment horizontal="center" vertical="center" textRotation="90"/>
    </xf>
    <xf numFmtId="0" fontId="3" fillId="4" borderId="16" xfId="0" applyFont="1" applyFill="1" applyBorder="1" applyAlignment="1">
      <alignment horizontal="center" vertical="center" textRotation="90"/>
    </xf>
    <xf numFmtId="0" fontId="12" fillId="4" borderId="26" xfId="0" applyFont="1" applyFill="1" applyBorder="1" applyAlignment="1">
      <alignment horizontal="center" vertical="center"/>
    </xf>
    <xf numFmtId="0" fontId="12" fillId="4" borderId="28" xfId="0" applyFont="1" applyFill="1" applyBorder="1" applyAlignment="1">
      <alignment horizontal="center" vertical="center"/>
    </xf>
    <xf numFmtId="9" fontId="12" fillId="5" borderId="26" xfId="1" applyFont="1" applyFill="1" applyBorder="1" applyAlignment="1">
      <alignment horizontal="center" vertical="center"/>
    </xf>
    <xf numFmtId="9" fontId="12" fillId="5" borderId="28" xfId="1" applyFont="1" applyFill="1" applyBorder="1" applyAlignment="1">
      <alignment horizontal="center" vertical="center"/>
    </xf>
    <xf numFmtId="166" fontId="12" fillId="0" borderId="26" xfId="1" applyNumberFormat="1" applyFont="1" applyBorder="1" applyAlignment="1">
      <alignment horizontal="center" vertical="center"/>
    </xf>
    <xf numFmtId="166" fontId="12" fillId="0" borderId="28" xfId="1" applyNumberFormat="1" applyFont="1" applyBorder="1" applyAlignment="1">
      <alignment horizontal="center" vertical="center"/>
    </xf>
    <xf numFmtId="0" fontId="16" fillId="0" borderId="22" xfId="0" applyFont="1" applyBorder="1" applyAlignment="1">
      <alignment horizontal="left" vertical="center"/>
    </xf>
    <xf numFmtId="0" fontId="16" fillId="0" borderId="22" xfId="0" applyFont="1" applyBorder="1" applyAlignment="1">
      <alignment horizontal="left" vertical="center" wrapText="1"/>
    </xf>
    <xf numFmtId="0" fontId="9" fillId="4" borderId="26" xfId="0" applyFont="1" applyFill="1" applyBorder="1" applyAlignment="1">
      <alignment horizontal="left"/>
    </xf>
    <xf numFmtId="0" fontId="9" fillId="4" borderId="27" xfId="0" applyFont="1" applyFill="1" applyBorder="1" applyAlignment="1">
      <alignment horizontal="left"/>
    </xf>
    <xf numFmtId="0" fontId="9" fillId="4" borderId="28" xfId="0" applyFont="1" applyFill="1" applyBorder="1" applyAlignment="1">
      <alignment horizontal="left"/>
    </xf>
    <xf numFmtId="0" fontId="9" fillId="4" borderId="29" xfId="0" applyFont="1" applyFill="1" applyBorder="1" applyAlignment="1">
      <alignment horizontal="center" vertical="center"/>
    </xf>
    <xf numFmtId="0" fontId="9" fillId="4" borderId="13" xfId="0" applyFont="1" applyFill="1" applyBorder="1" applyAlignment="1">
      <alignment horizontal="center" vertical="center"/>
    </xf>
    <xf numFmtId="0" fontId="9" fillId="4" borderId="27" xfId="0" applyFont="1" applyFill="1" applyBorder="1" applyAlignment="1">
      <alignment horizontal="center" vertical="center"/>
    </xf>
    <xf numFmtId="0" fontId="3" fillId="4" borderId="23" xfId="0" applyFont="1" applyFill="1" applyBorder="1" applyAlignment="1">
      <alignment horizontal="center" vertical="center" textRotation="90"/>
    </xf>
    <xf numFmtId="0" fontId="3" fillId="4" borderId="29" xfId="0" applyFont="1" applyFill="1" applyBorder="1" applyAlignment="1">
      <alignment horizontal="center" vertical="center" textRotation="90"/>
    </xf>
    <xf numFmtId="0" fontId="3" fillId="4" borderId="21" xfId="0" applyFont="1" applyFill="1" applyBorder="1" applyAlignment="1">
      <alignment horizontal="center" vertical="center" textRotation="90"/>
    </xf>
    <xf numFmtId="0" fontId="4" fillId="0" borderId="30" xfId="0" applyFont="1" applyBorder="1" applyAlignment="1">
      <alignment horizontal="center" vertical="center" wrapText="1"/>
    </xf>
    <xf numFmtId="0" fontId="4" fillId="0" borderId="0" xfId="0" applyFont="1" applyAlignment="1">
      <alignment horizontal="center" vertical="center" wrapText="1"/>
    </xf>
    <xf numFmtId="0" fontId="9" fillId="4" borderId="27" xfId="0" applyFont="1" applyFill="1" applyBorder="1" applyAlignment="1">
      <alignment horizontal="left" vertical="top"/>
    </xf>
    <xf numFmtId="0" fontId="9" fillId="4" borderId="28" xfId="0" applyFont="1" applyFill="1" applyBorder="1" applyAlignment="1">
      <alignment horizontal="left" vertical="top"/>
    </xf>
    <xf numFmtId="0" fontId="13" fillId="0" borderId="30" xfId="0" applyFont="1" applyBorder="1" applyAlignment="1">
      <alignment horizontal="center" vertical="center" wrapText="1"/>
    </xf>
    <xf numFmtId="0" fontId="13" fillId="0" borderId="0" xfId="0" applyFont="1" applyAlignment="1">
      <alignment horizontal="center" vertical="center" wrapText="1"/>
    </xf>
    <xf numFmtId="0" fontId="9" fillId="4" borderId="11" xfId="0" applyFont="1" applyFill="1" applyBorder="1" applyAlignment="1">
      <alignment horizontal="left"/>
    </xf>
    <xf numFmtId="0" fontId="9" fillId="4" borderId="26" xfId="0" applyFont="1" applyFill="1" applyBorder="1" applyAlignment="1">
      <alignment horizontal="left" vertical="center"/>
    </xf>
    <xf numFmtId="0" fontId="9" fillId="4" borderId="27" xfId="0" applyFont="1" applyFill="1" applyBorder="1" applyAlignment="1">
      <alignment horizontal="left" vertical="center"/>
    </xf>
    <xf numFmtId="0" fontId="17" fillId="5" borderId="26" xfId="0" applyFont="1" applyFill="1" applyBorder="1" applyAlignment="1">
      <alignment horizontal="center" vertical="center"/>
    </xf>
    <xf numFmtId="0" fontId="17" fillId="5" borderId="27" xfId="0" applyFont="1" applyFill="1" applyBorder="1" applyAlignment="1">
      <alignment horizontal="center" vertical="center"/>
    </xf>
    <xf numFmtId="0" fontId="17" fillId="5" borderId="28" xfId="0" applyFont="1" applyFill="1" applyBorder="1" applyAlignment="1">
      <alignment horizontal="center" vertical="center"/>
    </xf>
    <xf numFmtId="0" fontId="12" fillId="5" borderId="26" xfId="0" applyFont="1" applyFill="1" applyBorder="1" applyAlignment="1">
      <alignment horizontal="center" vertical="top"/>
    </xf>
    <xf numFmtId="0" fontId="12" fillId="5" borderId="27" xfId="0" applyFont="1" applyFill="1" applyBorder="1" applyAlignment="1">
      <alignment horizontal="center" vertical="top"/>
    </xf>
    <xf numFmtId="0" fontId="12" fillId="5" borderId="28" xfId="0" applyFont="1" applyFill="1" applyBorder="1" applyAlignment="1">
      <alignment horizontal="center" vertical="top"/>
    </xf>
    <xf numFmtId="0" fontId="16" fillId="0" borderId="27" xfId="0" applyFont="1" applyBorder="1" applyAlignment="1">
      <alignment horizontal="left" vertical="center"/>
    </xf>
    <xf numFmtId="0" fontId="16" fillId="0" borderId="27" xfId="0" applyFont="1" applyBorder="1" applyAlignment="1">
      <alignment horizontal="left" vertical="center" wrapText="1"/>
    </xf>
    <xf numFmtId="0" fontId="16" fillId="0" borderId="28" xfId="0" applyFont="1" applyBorder="1" applyAlignment="1">
      <alignment horizontal="left" vertical="center" wrapText="1"/>
    </xf>
    <xf numFmtId="0" fontId="4" fillId="0" borderId="30" xfId="0" applyFont="1" applyBorder="1" applyAlignment="1">
      <alignment horizontal="center" vertical="center"/>
    </xf>
    <xf numFmtId="0" fontId="4" fillId="0" borderId="0" xfId="0" applyFont="1" applyAlignment="1">
      <alignment horizontal="center" vertical="center"/>
    </xf>
    <xf numFmtId="0" fontId="17" fillId="5" borderId="27" xfId="0" applyFont="1" applyFill="1" applyBorder="1" applyAlignment="1">
      <alignment horizontal="center" vertical="top"/>
    </xf>
    <xf numFmtId="0" fontId="17" fillId="5" borderId="28" xfId="0" applyFont="1" applyFill="1" applyBorder="1" applyAlignment="1">
      <alignment horizontal="center" vertical="top"/>
    </xf>
    <xf numFmtId="0" fontId="16" fillId="5" borderId="24" xfId="0" applyFont="1" applyFill="1" applyBorder="1" applyAlignment="1">
      <alignment horizontal="left" vertical="center"/>
    </xf>
    <xf numFmtId="0" fontId="16" fillId="5" borderId="11" xfId="0" applyFont="1" applyFill="1" applyBorder="1" applyAlignment="1">
      <alignment horizontal="left" vertical="center"/>
    </xf>
    <xf numFmtId="0" fontId="16" fillId="5" borderId="13" xfId="0" applyFont="1" applyFill="1" applyBorder="1" applyAlignment="1">
      <alignment horizontal="left" vertical="center"/>
    </xf>
    <xf numFmtId="0" fontId="16" fillId="5" borderId="14" xfId="0" applyFont="1" applyFill="1" applyBorder="1" applyAlignment="1">
      <alignment horizontal="left" vertical="center"/>
    </xf>
    <xf numFmtId="0" fontId="16" fillId="5" borderId="26" xfId="0" applyFont="1" applyFill="1" applyBorder="1" applyAlignment="1">
      <alignment horizontal="left" vertical="top"/>
    </xf>
    <xf numFmtId="0" fontId="16" fillId="5" borderId="27" xfId="0" applyFont="1" applyFill="1" applyBorder="1" applyAlignment="1">
      <alignment horizontal="left" vertical="top"/>
    </xf>
    <xf numFmtId="0" fontId="16" fillId="5" borderId="28" xfId="0" applyFont="1" applyFill="1" applyBorder="1" applyAlignment="1">
      <alignment horizontal="left" vertical="top"/>
    </xf>
    <xf numFmtId="0" fontId="9" fillId="4" borderId="27" xfId="0" applyFont="1" applyFill="1" applyBorder="1" applyAlignment="1">
      <alignment horizontal="center"/>
    </xf>
    <xf numFmtId="0" fontId="9" fillId="4" borderId="28" xfId="0" applyFont="1" applyFill="1" applyBorder="1" applyAlignment="1">
      <alignment horizontal="center"/>
    </xf>
    <xf numFmtId="0" fontId="9" fillId="4" borderId="22" xfId="0" applyFont="1" applyFill="1" applyBorder="1" applyAlignment="1">
      <alignment horizontal="left"/>
    </xf>
    <xf numFmtId="0" fontId="9" fillId="4" borderId="22" xfId="0" applyFont="1" applyFill="1" applyBorder="1" applyAlignment="1">
      <alignment horizontal="center" vertical="center"/>
    </xf>
    <xf numFmtId="0" fontId="9" fillId="4" borderId="22" xfId="0" applyFont="1" applyFill="1" applyBorder="1" applyAlignment="1">
      <alignment vertical="top" wrapText="1"/>
    </xf>
    <xf numFmtId="0" fontId="9" fillId="4" borderId="22" xfId="0" applyFont="1" applyFill="1" applyBorder="1" applyAlignment="1"/>
    <xf numFmtId="0" fontId="4" fillId="4" borderId="23" xfId="0" applyFont="1" applyFill="1" applyBorder="1" applyAlignment="1">
      <alignment horizontal="center"/>
    </xf>
    <xf numFmtId="0" fontId="4" fillId="4" borderId="21" xfId="0" applyFont="1" applyFill="1" applyBorder="1" applyAlignment="1">
      <alignment horizontal="center"/>
    </xf>
    <xf numFmtId="0" fontId="62" fillId="5" borderId="22" xfId="0" applyFont="1" applyFill="1" applyBorder="1" applyAlignment="1">
      <alignment horizontal="center" vertical="center" wrapText="1"/>
    </xf>
    <xf numFmtId="0" fontId="16" fillId="5" borderId="22" xfId="0" applyFont="1" applyFill="1" applyBorder="1" applyAlignment="1">
      <alignment horizontal="left" vertical="center" wrapText="1"/>
    </xf>
    <xf numFmtId="0" fontId="9" fillId="4" borderId="26" xfId="0" applyFont="1" applyFill="1" applyBorder="1" applyAlignment="1">
      <alignment horizontal="center"/>
    </xf>
    <xf numFmtId="0" fontId="60" fillId="9" borderId="24" xfId="0" applyFont="1" applyFill="1" applyBorder="1" applyAlignment="1">
      <alignment horizontal="left"/>
    </xf>
    <xf numFmtId="0" fontId="60" fillId="9" borderId="11" xfId="0" applyFont="1" applyFill="1" applyBorder="1" applyAlignment="1">
      <alignment horizontal="left"/>
    </xf>
    <xf numFmtId="0" fontId="60" fillId="9" borderId="25" xfId="0" applyFont="1" applyFill="1" applyBorder="1" applyAlignment="1">
      <alignment horizontal="left"/>
    </xf>
    <xf numFmtId="0" fontId="16" fillId="0" borderId="28" xfId="0" applyFont="1" applyBorder="1" applyAlignment="1">
      <alignment horizontal="left" vertical="center"/>
    </xf>
    <xf numFmtId="0" fontId="3" fillId="4" borderId="22" xfId="0" applyFont="1" applyFill="1" applyBorder="1" applyAlignment="1">
      <alignment horizontal="center" wrapText="1"/>
    </xf>
    <xf numFmtId="0" fontId="30" fillId="4" borderId="22" xfId="2" applyFont="1" applyFill="1" applyBorder="1" applyAlignment="1">
      <alignment horizontal="center" wrapText="1"/>
    </xf>
    <xf numFmtId="0" fontId="4" fillId="0" borderId="0" xfId="0" applyFont="1" applyBorder="1" applyAlignment="1">
      <alignment horizontal="center" wrapText="1"/>
    </xf>
    <xf numFmtId="0" fontId="4" fillId="0" borderId="30" xfId="0" applyFont="1" applyBorder="1" applyAlignment="1">
      <alignment horizontal="center" wrapText="1"/>
    </xf>
    <xf numFmtId="0" fontId="9" fillId="3" borderId="26" xfId="0" applyFont="1" applyFill="1" applyBorder="1" applyAlignment="1">
      <alignment horizontal="center" vertical="center" wrapText="1"/>
    </xf>
    <xf numFmtId="0" fontId="9" fillId="3" borderId="27" xfId="0" applyFont="1" applyFill="1" applyBorder="1" applyAlignment="1">
      <alignment horizontal="center" vertical="center" wrapText="1"/>
    </xf>
    <xf numFmtId="0" fontId="9" fillId="3" borderId="28" xfId="0" applyFont="1" applyFill="1" applyBorder="1" applyAlignment="1">
      <alignment horizontal="center" vertical="center" wrapText="1"/>
    </xf>
    <xf numFmtId="0" fontId="3" fillId="4" borderId="23" xfId="0" applyFont="1" applyFill="1" applyBorder="1" applyAlignment="1">
      <alignment horizontal="center" vertical="center" wrapText="1"/>
    </xf>
    <xf numFmtId="0" fontId="3" fillId="4" borderId="29" xfId="0" applyFont="1" applyFill="1" applyBorder="1" applyAlignment="1">
      <alignment horizontal="center" vertical="center" wrapText="1"/>
    </xf>
    <xf numFmtId="0" fontId="3" fillId="4" borderId="21" xfId="0" applyFont="1" applyFill="1" applyBorder="1" applyAlignment="1">
      <alignment horizontal="center" vertical="center" wrapText="1"/>
    </xf>
    <xf numFmtId="0" fontId="12" fillId="5" borderId="22" xfId="0" applyFont="1" applyFill="1" applyBorder="1" applyAlignment="1">
      <alignment horizontal="left" vertical="center" wrapText="1"/>
    </xf>
    <xf numFmtId="0" fontId="4" fillId="0" borderId="11" xfId="0" applyFont="1" applyBorder="1" applyAlignment="1">
      <alignment horizontal="center" wrapText="1"/>
    </xf>
    <xf numFmtId="0" fontId="3" fillId="4" borderId="22" xfId="0" applyFont="1" applyFill="1" applyBorder="1" applyAlignment="1">
      <alignment horizontal="left" wrapText="1"/>
    </xf>
    <xf numFmtId="0" fontId="12" fillId="5" borderId="22" xfId="0" applyFont="1" applyFill="1" applyBorder="1" applyAlignment="1">
      <alignment horizontal="left" wrapText="1"/>
    </xf>
    <xf numFmtId="0" fontId="4" fillId="0" borderId="22" xfId="0" applyFont="1" applyBorder="1" applyAlignment="1">
      <alignment horizontal="center" vertical="center" wrapText="1"/>
    </xf>
    <xf numFmtId="0" fontId="4" fillId="5" borderId="22" xfId="0" applyFont="1" applyFill="1" applyBorder="1" applyAlignment="1">
      <alignment horizontal="center" vertical="center" wrapText="1"/>
    </xf>
    <xf numFmtId="0" fontId="9" fillId="4" borderId="23" xfId="0" applyFont="1" applyFill="1" applyBorder="1" applyAlignment="1">
      <alignment horizontal="center" vertical="center" wrapText="1"/>
    </xf>
    <xf numFmtId="0" fontId="17" fillId="4" borderId="26" xfId="0" applyFont="1" applyFill="1" applyBorder="1" applyAlignment="1">
      <alignment horizontal="center" vertical="center" wrapText="1"/>
    </xf>
    <xf numFmtId="0" fontId="17" fillId="4" borderId="27" xfId="0" applyFont="1" applyFill="1" applyBorder="1" applyAlignment="1">
      <alignment horizontal="center" vertical="center" wrapText="1"/>
    </xf>
    <xf numFmtId="0" fontId="17" fillId="4" borderId="28" xfId="0" applyFont="1" applyFill="1" applyBorder="1" applyAlignment="1">
      <alignment horizontal="center" vertical="center" wrapText="1"/>
    </xf>
    <xf numFmtId="0" fontId="4" fillId="5" borderId="22" xfId="0" applyFont="1" applyFill="1" applyBorder="1" applyAlignment="1">
      <alignment horizontal="center" vertical="center"/>
    </xf>
    <xf numFmtId="0" fontId="12" fillId="5" borderId="26" xfId="0" applyFont="1" applyFill="1" applyBorder="1" applyAlignment="1">
      <alignment horizontal="center" vertical="top" wrapText="1"/>
    </xf>
    <xf numFmtId="0" fontId="12" fillId="5" borderId="28" xfId="0" applyFont="1" applyFill="1" applyBorder="1" applyAlignment="1">
      <alignment horizontal="center" vertical="top" wrapText="1"/>
    </xf>
    <xf numFmtId="0" fontId="4" fillId="5" borderId="26" xfId="0" applyFont="1" applyFill="1" applyBorder="1" applyAlignment="1">
      <alignment horizontal="center" vertical="center" wrapText="1"/>
    </xf>
    <xf numFmtId="0" fontId="4" fillId="5" borderId="28" xfId="0" applyFont="1" applyFill="1" applyBorder="1" applyAlignment="1">
      <alignment horizontal="center" vertical="center" wrapText="1"/>
    </xf>
    <xf numFmtId="0" fontId="17" fillId="5" borderId="22" xfId="0" applyFont="1" applyFill="1" applyBorder="1" applyAlignment="1">
      <alignment horizontal="center" vertical="center" wrapText="1"/>
    </xf>
    <xf numFmtId="0" fontId="4" fillId="0" borderId="26" xfId="0" applyFont="1" applyBorder="1" applyAlignment="1">
      <alignment horizontal="left" vertical="center" wrapText="1"/>
    </xf>
    <xf numFmtId="0" fontId="4" fillId="0" borderId="27" xfId="0" applyFont="1" applyBorder="1" applyAlignment="1">
      <alignment horizontal="left" vertical="center" wrapText="1"/>
    </xf>
    <xf numFmtId="0" fontId="4" fillId="0" borderId="28" xfId="0" applyFont="1" applyBorder="1" applyAlignment="1">
      <alignment horizontal="left" vertical="center" wrapText="1"/>
    </xf>
    <xf numFmtId="0" fontId="12" fillId="5" borderId="26" xfId="0" applyFont="1" applyFill="1" applyBorder="1" applyAlignment="1">
      <alignment horizontal="left" vertical="center" wrapText="1"/>
    </xf>
    <xf numFmtId="0" fontId="12" fillId="5" borderId="27" xfId="0" applyFont="1" applyFill="1" applyBorder="1" applyAlignment="1">
      <alignment horizontal="left" vertical="center" wrapText="1"/>
    </xf>
    <xf numFmtId="0" fontId="12" fillId="5" borderId="28" xfId="0" applyFont="1" applyFill="1" applyBorder="1" applyAlignment="1">
      <alignment horizontal="left" vertical="center" wrapText="1"/>
    </xf>
    <xf numFmtId="0" fontId="12" fillId="5" borderId="22" xfId="0" applyFont="1" applyFill="1" applyBorder="1" applyAlignment="1">
      <alignment horizontal="center" vertical="center" wrapText="1"/>
    </xf>
    <xf numFmtId="9" fontId="12" fillId="5" borderId="22" xfId="1" applyFont="1" applyFill="1" applyBorder="1" applyAlignment="1">
      <alignment horizontal="center" vertical="center" wrapText="1"/>
    </xf>
    <xf numFmtId="0" fontId="12" fillId="5" borderId="22" xfId="0" applyFont="1" applyFill="1" applyBorder="1" applyAlignment="1">
      <alignment horizontal="center" wrapText="1"/>
    </xf>
    <xf numFmtId="0" fontId="12" fillId="5" borderId="26" xfId="0" applyFont="1" applyFill="1" applyBorder="1" applyAlignment="1">
      <alignment horizontal="center" wrapText="1"/>
    </xf>
    <xf numFmtId="0" fontId="12" fillId="5" borderId="27" xfId="0" applyFont="1" applyFill="1" applyBorder="1" applyAlignment="1">
      <alignment horizontal="center" wrapText="1"/>
    </xf>
    <xf numFmtId="0" fontId="12" fillId="5" borderId="28" xfId="0" applyFont="1" applyFill="1" applyBorder="1" applyAlignment="1">
      <alignment horizontal="center" wrapText="1"/>
    </xf>
    <xf numFmtId="0" fontId="16" fillId="0" borderId="24" xfId="0" applyFont="1" applyBorder="1" applyAlignment="1">
      <alignment horizontal="left" vertical="center" wrapText="1"/>
    </xf>
    <xf numFmtId="0" fontId="16" fillId="0" borderId="11" xfId="0" applyFont="1" applyBorder="1" applyAlignment="1">
      <alignment horizontal="left" vertical="center" wrapText="1"/>
    </xf>
    <xf numFmtId="0" fontId="16" fillId="0" borderId="25" xfId="0" applyFont="1" applyBorder="1" applyAlignment="1">
      <alignment horizontal="left" vertical="center" wrapText="1"/>
    </xf>
    <xf numFmtId="0" fontId="16" fillId="0" borderId="13" xfId="0" applyFont="1" applyBorder="1" applyAlignment="1">
      <alignment horizontal="left" vertical="center" wrapText="1"/>
    </xf>
    <xf numFmtId="0" fontId="16" fillId="0" borderId="14" xfId="0" applyFont="1" applyBorder="1" applyAlignment="1">
      <alignment horizontal="left" vertical="center" wrapText="1"/>
    </xf>
    <xf numFmtId="0" fontId="16" fillId="0" borderId="15" xfId="0" applyFont="1" applyBorder="1" applyAlignment="1">
      <alignment horizontal="left" vertical="center" wrapText="1"/>
    </xf>
    <xf numFmtId="0" fontId="4" fillId="0" borderId="22" xfId="0"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12" fillId="5" borderId="26" xfId="0" applyFont="1" applyFill="1" applyBorder="1" applyAlignment="1">
      <alignment horizontal="left" vertical="top" wrapText="1"/>
    </xf>
    <xf numFmtId="0" fontId="12" fillId="5" borderId="27" xfId="0" applyFont="1" applyFill="1" applyBorder="1" applyAlignment="1">
      <alignment horizontal="left" vertical="top" wrapText="1"/>
    </xf>
    <xf numFmtId="0" fontId="12" fillId="5" borderId="28" xfId="0" applyFont="1" applyFill="1" applyBorder="1" applyAlignment="1">
      <alignment horizontal="left" vertical="top" wrapText="1"/>
    </xf>
    <xf numFmtId="0" fontId="12" fillId="5" borderId="22" xfId="0" applyFont="1" applyFill="1" applyBorder="1" applyAlignment="1">
      <alignment horizontal="left" vertical="top" wrapText="1"/>
    </xf>
    <xf numFmtId="0" fontId="3" fillId="4" borderId="22" xfId="0" applyFont="1" applyFill="1" applyBorder="1" applyAlignment="1">
      <alignment horizontal="left" vertical="top" wrapText="1"/>
    </xf>
    <xf numFmtId="0" fontId="3" fillId="4" borderId="0" xfId="0" applyFont="1" applyFill="1" applyBorder="1" applyAlignment="1">
      <alignment horizontal="left" vertical="top" wrapText="1"/>
    </xf>
    <xf numFmtId="0" fontId="16" fillId="5" borderId="22" xfId="0" applyFont="1" applyFill="1" applyBorder="1" applyAlignment="1">
      <alignment horizontal="left" vertical="top" wrapText="1"/>
    </xf>
    <xf numFmtId="0" fontId="12" fillId="0" borderId="26" xfId="0" applyFont="1" applyFill="1" applyBorder="1" applyAlignment="1">
      <alignment horizontal="left" vertical="top" wrapText="1"/>
    </xf>
    <xf numFmtId="0" fontId="12" fillId="0" borderId="27" xfId="0" applyFont="1" applyFill="1" applyBorder="1" applyAlignment="1">
      <alignment horizontal="left" vertical="top" wrapText="1"/>
    </xf>
    <xf numFmtId="0" fontId="12" fillId="0" borderId="28" xfId="0" applyFont="1" applyFill="1" applyBorder="1" applyAlignment="1">
      <alignment horizontal="left" vertical="top" wrapText="1"/>
    </xf>
    <xf numFmtId="0" fontId="3" fillId="4" borderId="22" xfId="0" applyFont="1" applyFill="1" applyBorder="1" applyAlignment="1">
      <alignment horizontal="left"/>
    </xf>
    <xf numFmtId="0" fontId="3" fillId="4" borderId="26" xfId="0" applyFont="1" applyFill="1" applyBorder="1" applyAlignment="1">
      <alignment horizontal="center"/>
    </xf>
    <xf numFmtId="0" fontId="3" fillId="4" borderId="27" xfId="0" applyFont="1" applyFill="1" applyBorder="1" applyAlignment="1">
      <alignment horizontal="center"/>
    </xf>
    <xf numFmtId="0" fontId="3" fillId="4" borderId="28" xfId="0" applyFont="1" applyFill="1" applyBorder="1" applyAlignment="1">
      <alignment horizontal="center"/>
    </xf>
    <xf numFmtId="0" fontId="16" fillId="5" borderId="26" xfId="0" applyFont="1" applyFill="1" applyBorder="1" applyAlignment="1">
      <alignment horizontal="left" wrapText="1"/>
    </xf>
    <xf numFmtId="0" fontId="16" fillId="5" borderId="27" xfId="0" applyFont="1" applyFill="1" applyBorder="1" applyAlignment="1">
      <alignment horizontal="left" wrapText="1"/>
    </xf>
    <xf numFmtId="0" fontId="16" fillId="5" borderId="28" xfId="0" applyFont="1" applyFill="1" applyBorder="1" applyAlignment="1">
      <alignment horizontal="left" wrapText="1"/>
    </xf>
    <xf numFmtId="0" fontId="9" fillId="4" borderId="26" xfId="9" applyFont="1" applyFill="1" applyBorder="1" applyAlignment="1">
      <alignment horizontal="left" vertical="center"/>
    </xf>
    <xf numFmtId="0" fontId="9" fillId="4" borderId="27" xfId="9" applyFont="1" applyFill="1" applyBorder="1" applyAlignment="1">
      <alignment horizontal="left" vertical="center"/>
    </xf>
    <xf numFmtId="0" fontId="3" fillId="3" borderId="26" xfId="10" applyFont="1" applyFill="1" applyBorder="1" applyAlignment="1">
      <alignment horizontal="center" vertical="center" wrapText="1"/>
    </xf>
    <xf numFmtId="0" fontId="3" fillId="3" borderId="27" xfId="10" applyFont="1" applyFill="1" applyBorder="1" applyAlignment="1">
      <alignment horizontal="center" vertical="center" wrapText="1"/>
    </xf>
    <xf numFmtId="14" fontId="9" fillId="4" borderId="26" xfId="9" applyNumberFormat="1" applyFont="1" applyFill="1" applyBorder="1" applyAlignment="1">
      <alignment horizontal="left" vertical="top"/>
    </xf>
    <xf numFmtId="14" fontId="9" fillId="4" borderId="27" xfId="9" applyNumberFormat="1" applyFont="1" applyFill="1" applyBorder="1" applyAlignment="1">
      <alignment horizontal="left" vertical="top"/>
    </xf>
    <xf numFmtId="14" fontId="9" fillId="4" borderId="28" xfId="9" applyNumberFormat="1" applyFont="1" applyFill="1" applyBorder="1" applyAlignment="1">
      <alignment horizontal="left" vertical="top"/>
    </xf>
    <xf numFmtId="2" fontId="9" fillId="4" borderId="22" xfId="10" applyNumberFormat="1" applyFont="1" applyFill="1" applyBorder="1" applyAlignment="1">
      <alignment horizontal="center" vertical="center" wrapText="1"/>
    </xf>
    <xf numFmtId="2" fontId="9" fillId="4" borderId="26" xfId="10" applyNumberFormat="1" applyFont="1" applyFill="1" applyBorder="1" applyAlignment="1">
      <alignment horizontal="center" vertical="center" wrapText="1"/>
    </xf>
    <xf numFmtId="2" fontId="9" fillId="4" borderId="27" xfId="10" applyNumberFormat="1" applyFont="1" applyFill="1" applyBorder="1" applyAlignment="1">
      <alignment horizontal="center" vertical="center" wrapText="1"/>
    </xf>
    <xf numFmtId="2" fontId="9" fillId="4" borderId="31" xfId="10" applyNumberFormat="1" applyFont="1" applyFill="1" applyBorder="1" applyAlignment="1">
      <alignment horizontal="center" vertical="center" wrapText="1"/>
    </xf>
    <xf numFmtId="0" fontId="3" fillId="6" borderId="22" xfId="0" applyFont="1" applyFill="1" applyBorder="1" applyAlignment="1">
      <alignment horizontal="center" vertical="center" textRotation="90"/>
    </xf>
    <xf numFmtId="0" fontId="4" fillId="0" borderId="32" xfId="0" applyFont="1" applyBorder="1" applyAlignment="1">
      <alignment horizontal="left" vertical="center" wrapText="1"/>
    </xf>
    <xf numFmtId="0" fontId="4" fillId="0" borderId="26"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22" xfId="0" applyFont="1" applyBorder="1" applyAlignment="1">
      <alignment horizontal="left" vertical="center" wrapText="1"/>
    </xf>
    <xf numFmtId="0" fontId="4" fillId="0" borderId="22" xfId="0" applyFont="1" applyBorder="1" applyAlignment="1">
      <alignment horizontal="left" vertical="center"/>
    </xf>
    <xf numFmtId="0" fontId="4" fillId="0" borderId="32" xfId="0" applyFont="1" applyBorder="1" applyAlignment="1">
      <alignment horizontal="center"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32" xfId="0" applyFont="1" applyBorder="1" applyAlignment="1">
      <alignment horizontal="left" vertical="center"/>
    </xf>
    <xf numFmtId="0" fontId="3" fillId="6" borderId="23" xfId="0" applyFont="1" applyFill="1" applyBorder="1" applyAlignment="1">
      <alignment horizontal="center" vertical="center" textRotation="90"/>
    </xf>
    <xf numFmtId="0" fontId="3" fillId="6" borderId="6" xfId="0" applyFont="1" applyFill="1" applyBorder="1" applyAlignment="1">
      <alignment horizontal="center" vertical="center" textRotation="90"/>
    </xf>
    <xf numFmtId="0" fontId="3" fillId="6" borderId="21" xfId="0" applyFont="1" applyFill="1" applyBorder="1" applyAlignment="1">
      <alignment horizontal="center" vertical="center" textRotation="90"/>
    </xf>
    <xf numFmtId="0" fontId="4" fillId="0" borderId="26" xfId="0" applyFont="1" applyBorder="1" applyAlignment="1">
      <alignment vertical="center" wrapText="1"/>
    </xf>
    <xf numFmtId="0" fontId="4" fillId="0" borderId="27" xfId="0" applyFont="1" applyBorder="1" applyAlignment="1">
      <alignment vertical="center" wrapText="1"/>
    </xf>
    <xf numFmtId="0" fontId="4" fillId="0" borderId="32" xfId="0" applyFont="1" applyBorder="1" applyAlignment="1">
      <alignment vertical="center" wrapText="1"/>
    </xf>
    <xf numFmtId="0" fontId="15" fillId="0" borderId="26" xfId="0" applyFont="1" applyBorder="1" applyAlignment="1">
      <alignment horizontal="center"/>
    </xf>
    <xf numFmtId="0" fontId="15" fillId="0" borderId="27" xfId="0" applyFont="1" applyBorder="1" applyAlignment="1">
      <alignment horizontal="center"/>
    </xf>
    <xf numFmtId="0" fontId="15" fillId="0" borderId="32" xfId="0" applyFont="1" applyBorder="1" applyAlignment="1">
      <alignment horizontal="center"/>
    </xf>
    <xf numFmtId="9" fontId="15" fillId="0" borderId="22" xfId="1" applyFont="1" applyBorder="1" applyAlignment="1">
      <alignment horizontal="center"/>
    </xf>
    <xf numFmtId="0" fontId="3" fillId="6" borderId="18" xfId="0" applyFont="1" applyFill="1" applyBorder="1" applyAlignment="1">
      <alignment horizontal="center" vertical="center" textRotation="90"/>
    </xf>
    <xf numFmtId="0" fontId="3" fillId="4" borderId="51" xfId="0" applyFont="1" applyFill="1" applyBorder="1" applyAlignment="1">
      <alignment horizontal="center" vertical="center" wrapText="1"/>
    </xf>
    <xf numFmtId="0" fontId="3" fillId="4" borderId="52" xfId="0" applyFont="1" applyFill="1" applyBorder="1" applyAlignment="1">
      <alignment horizontal="center" vertical="center" wrapText="1"/>
    </xf>
    <xf numFmtId="0" fontId="3" fillId="4" borderId="53" xfId="0" applyFont="1" applyFill="1" applyBorder="1" applyAlignment="1">
      <alignment horizontal="center" vertical="center" wrapText="1"/>
    </xf>
  </cellXfs>
  <cellStyles count="35">
    <cellStyle name="Excel Built-in Normal" xfId="3" xr:uid="{00000000-0005-0000-0000-000000000000}"/>
    <cellStyle name="Excel Built-in Normal 2" xfId="18" xr:uid="{00000000-0005-0000-0000-000001000000}"/>
    <cellStyle name="Excel Built-in Normal 3" xfId="19" xr:uid="{00000000-0005-0000-0000-000002000000}"/>
    <cellStyle name="Excel Built-in Normal 4" xfId="17" xr:uid="{00000000-0005-0000-0000-000003000000}"/>
    <cellStyle name="Excel Built-in Normal_NuevaEPSMarzo2011" xfId="20" xr:uid="{00000000-0005-0000-0000-000004000000}"/>
    <cellStyle name="Excel Built-in Percent" xfId="34" xr:uid="{00000000-0005-0000-0000-000005000000}"/>
    <cellStyle name="Graphics" xfId="21" xr:uid="{00000000-0005-0000-0000-000006000000}"/>
    <cellStyle name="Heading" xfId="22" xr:uid="{00000000-0005-0000-0000-000007000000}"/>
    <cellStyle name="Heading1" xfId="23" xr:uid="{00000000-0005-0000-0000-000008000000}"/>
    <cellStyle name="Hipervínculo" xfId="2" builtinId="8"/>
    <cellStyle name="Hipervínculo 2" xfId="7" xr:uid="{00000000-0005-0000-0000-00000A000000}"/>
    <cellStyle name="Hipervínculo 2 2" xfId="11" xr:uid="{00000000-0005-0000-0000-00000B000000}"/>
    <cellStyle name="Millares 2" xfId="5" xr:uid="{00000000-0005-0000-0000-00000C000000}"/>
    <cellStyle name="Millares 3" xfId="24" xr:uid="{00000000-0005-0000-0000-00000D000000}"/>
    <cellStyle name="Millares 4" xfId="33" xr:uid="{00000000-0005-0000-0000-00000E000000}"/>
    <cellStyle name="Normal" xfId="0" builtinId="0"/>
    <cellStyle name="Normal 2" xfId="25" xr:uid="{00000000-0005-0000-0000-000010000000}"/>
    <cellStyle name="Normal 2 2" xfId="26" xr:uid="{00000000-0005-0000-0000-000011000000}"/>
    <cellStyle name="Normal 2 2 2" xfId="9" xr:uid="{00000000-0005-0000-0000-000012000000}"/>
    <cellStyle name="Normal 2 3" xfId="4" xr:uid="{00000000-0005-0000-0000-000013000000}"/>
    <cellStyle name="Normal 3" xfId="8" xr:uid="{00000000-0005-0000-0000-000014000000}"/>
    <cellStyle name="Normal 3 2" xfId="10" xr:uid="{00000000-0005-0000-0000-000015000000}"/>
    <cellStyle name="Normal 3 3" xfId="15" xr:uid="{00000000-0005-0000-0000-000016000000}"/>
    <cellStyle name="Normal 4" xfId="6" xr:uid="{00000000-0005-0000-0000-000017000000}"/>
    <cellStyle name="Normal 5" xfId="27" xr:uid="{00000000-0005-0000-0000-000018000000}"/>
    <cellStyle name="Normal 5 2" xfId="12" xr:uid="{00000000-0005-0000-0000-000019000000}"/>
    <cellStyle name="Normal 6" xfId="28" xr:uid="{00000000-0005-0000-0000-00001A000000}"/>
    <cellStyle name="Normal 6 2" xfId="29" xr:uid="{00000000-0005-0000-0000-00001B000000}"/>
    <cellStyle name="Normal 6 3" xfId="13" xr:uid="{00000000-0005-0000-0000-00001C000000}"/>
    <cellStyle name="Porcentaje" xfId="1" builtinId="5"/>
    <cellStyle name="Porcentaje 2" xfId="16" xr:uid="{00000000-0005-0000-0000-00001E000000}"/>
    <cellStyle name="Porcentual 2" xfId="30" xr:uid="{00000000-0005-0000-0000-00001F000000}"/>
    <cellStyle name="Result" xfId="31" xr:uid="{00000000-0005-0000-0000-000020000000}"/>
    <cellStyle name="Result2" xfId="32" xr:uid="{00000000-0005-0000-0000-000021000000}"/>
    <cellStyle name="TableStyleLight1" xfId="14" xr:uid="{00000000-0005-0000-0000-000022000000}"/>
  </cellStyles>
  <dxfs count="113">
    <dxf>
      <fill>
        <patternFill>
          <bgColor rgb="FFFF0000"/>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ill>
        <patternFill>
          <bgColor rgb="FFC00000"/>
        </patternFill>
      </fill>
    </dxf>
    <dxf>
      <fill>
        <patternFill>
          <bgColor rgb="FFC0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xdr:from>
      <xdr:col>0</xdr:col>
      <xdr:colOff>336550</xdr:colOff>
      <xdr:row>7</xdr:row>
      <xdr:rowOff>13351</xdr:rowOff>
    </xdr:from>
    <xdr:to>
      <xdr:col>12</xdr:col>
      <xdr:colOff>0</xdr:colOff>
      <xdr:row>7</xdr:row>
      <xdr:rowOff>60979</xdr:rowOff>
    </xdr:to>
    <xdr:cxnSp macro="">
      <xdr:nvCxnSpPr>
        <xdr:cNvPr id="2" name="1 Conector recto">
          <a:extLst>
            <a:ext uri="{FF2B5EF4-FFF2-40B4-BE49-F238E27FC236}">
              <a16:creationId xmlns:a16="http://schemas.microsoft.com/office/drawing/2014/main" id="{00000000-0008-0000-0000-000002000000}"/>
            </a:ext>
          </a:extLst>
        </xdr:cNvPr>
        <xdr:cNvCxnSpPr/>
      </xdr:nvCxnSpPr>
      <xdr:spPr>
        <a:xfrm flipV="1">
          <a:off x="336550" y="1604026"/>
          <a:ext cx="8816975" cy="47628"/>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9</xdr:col>
      <xdr:colOff>1135673</xdr:colOff>
      <xdr:row>4</xdr:row>
      <xdr:rowOff>221436</xdr:rowOff>
    </xdr:from>
    <xdr:to>
      <xdr:col>11</xdr:col>
      <xdr:colOff>951379</xdr:colOff>
      <xdr:row>5</xdr:row>
      <xdr:rowOff>207596</xdr:rowOff>
    </xdr:to>
    <xdr:sp macro="" textlink="">
      <xdr:nvSpPr>
        <xdr:cNvPr id="3" name="5 Cuadro de texto">
          <a:extLst>
            <a:ext uri="{FF2B5EF4-FFF2-40B4-BE49-F238E27FC236}">
              <a16:creationId xmlns:a16="http://schemas.microsoft.com/office/drawing/2014/main" id="{00000000-0008-0000-0000-000003000000}"/>
            </a:ext>
          </a:extLst>
        </xdr:cNvPr>
        <xdr:cNvSpPr txBox="1"/>
      </xdr:nvSpPr>
      <xdr:spPr>
        <a:xfrm>
          <a:off x="6726848" y="1173936"/>
          <a:ext cx="2368406" cy="224285"/>
        </a:xfrm>
        <a:prstGeom prst="rect">
          <a:avLst/>
        </a:prstGeom>
        <a:solidFill>
          <a:srgbClr val="FFFF00"/>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Enero 17 de 2017</a:t>
          </a:r>
          <a:endParaRPr lang="es-CO" sz="1200">
            <a:effectLst/>
            <a:latin typeface="Times New Roman"/>
            <a:ea typeface="Times New Roman"/>
          </a:endParaRPr>
        </a:p>
      </xdr:txBody>
    </xdr:sp>
    <xdr:clientData/>
  </xdr:twoCellAnchor>
  <xdr:twoCellAnchor>
    <xdr:from>
      <xdr:col>1</xdr:col>
      <xdr:colOff>517281</xdr:colOff>
      <xdr:row>5</xdr:row>
      <xdr:rowOff>57314</xdr:rowOff>
    </xdr:from>
    <xdr:to>
      <xdr:col>1</xdr:col>
      <xdr:colOff>1707906</xdr:colOff>
      <xdr:row>5</xdr:row>
      <xdr:rowOff>97682</xdr:rowOff>
    </xdr:to>
    <xdr:sp macro="" textlink="">
      <xdr:nvSpPr>
        <xdr:cNvPr id="4" name="4 Cuadro de texto">
          <a:extLst>
            <a:ext uri="{FF2B5EF4-FFF2-40B4-BE49-F238E27FC236}">
              <a16:creationId xmlns:a16="http://schemas.microsoft.com/office/drawing/2014/main" id="{00000000-0008-0000-0000-000004000000}"/>
            </a:ext>
          </a:extLst>
        </xdr:cNvPr>
        <xdr:cNvSpPr txBox="1"/>
      </xdr:nvSpPr>
      <xdr:spPr>
        <a:xfrm>
          <a:off x="860181" y="1247939"/>
          <a:ext cx="1190625" cy="40368"/>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editAs="oneCell">
    <xdr:from>
      <xdr:col>1</xdr:col>
      <xdr:colOff>546194</xdr:colOff>
      <xdr:row>0</xdr:row>
      <xdr:rowOff>159856</xdr:rowOff>
    </xdr:from>
    <xdr:to>
      <xdr:col>1</xdr:col>
      <xdr:colOff>1536794</xdr:colOff>
      <xdr:row>4</xdr:row>
      <xdr:rowOff>45028</xdr:rowOff>
    </xdr:to>
    <xdr:pic>
      <xdr:nvPicPr>
        <xdr:cNvPr id="5" name="5 Imagen">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9094" y="159856"/>
          <a:ext cx="990600" cy="83767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838200</xdr:colOff>
      <xdr:row>0</xdr:row>
      <xdr:rowOff>333375</xdr:rowOff>
    </xdr:from>
    <xdr:to>
      <xdr:col>1</xdr:col>
      <xdr:colOff>840581</xdr:colOff>
      <xdr:row>4</xdr:row>
      <xdr:rowOff>2339</xdr:rowOff>
    </xdr:to>
    <xdr:pic>
      <xdr:nvPicPr>
        <xdr:cNvPr id="2" name="2 Imagen">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2525" y="161925"/>
          <a:ext cx="2381" cy="488114"/>
        </a:xfrm>
        <a:prstGeom prst="rect">
          <a:avLst/>
        </a:prstGeom>
        <a:noFill/>
        <a:ln>
          <a:noFill/>
        </a:ln>
      </xdr:spPr>
    </xdr:pic>
    <xdr:clientData/>
  </xdr:twoCellAnchor>
  <xdr:twoCellAnchor>
    <xdr:from>
      <xdr:col>0</xdr:col>
      <xdr:colOff>19050</xdr:colOff>
      <xdr:row>6</xdr:row>
      <xdr:rowOff>11906</xdr:rowOff>
    </xdr:from>
    <xdr:to>
      <xdr:col>12</xdr:col>
      <xdr:colOff>0</xdr:colOff>
      <xdr:row>6</xdr:row>
      <xdr:rowOff>47627</xdr:rowOff>
    </xdr:to>
    <xdr:cxnSp macro="">
      <xdr:nvCxnSpPr>
        <xdr:cNvPr id="3" name="3 Conector recto">
          <a:extLst>
            <a:ext uri="{FF2B5EF4-FFF2-40B4-BE49-F238E27FC236}">
              <a16:creationId xmlns:a16="http://schemas.microsoft.com/office/drawing/2014/main" id="{00000000-0008-0000-0100-000003000000}"/>
            </a:ext>
          </a:extLst>
        </xdr:cNvPr>
        <xdr:cNvCxnSpPr/>
      </xdr:nvCxnSpPr>
      <xdr:spPr>
        <a:xfrm flipV="1">
          <a:off x="19050" y="1297781"/>
          <a:ext cx="8372475" cy="35721"/>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457200</xdr:colOff>
      <xdr:row>6</xdr:row>
      <xdr:rowOff>166684</xdr:rowOff>
    </xdr:from>
    <xdr:to>
      <xdr:col>1</xdr:col>
      <xdr:colOff>1647825</xdr:colOff>
      <xdr:row>6</xdr:row>
      <xdr:rowOff>292777</xdr:rowOff>
    </xdr:to>
    <xdr:sp macro="" textlink="">
      <xdr:nvSpPr>
        <xdr:cNvPr id="4" name="4 Cuadro de texto">
          <a:extLst>
            <a:ext uri="{FF2B5EF4-FFF2-40B4-BE49-F238E27FC236}">
              <a16:creationId xmlns:a16="http://schemas.microsoft.com/office/drawing/2014/main" id="{00000000-0008-0000-0100-000004000000}"/>
            </a:ext>
          </a:extLst>
        </xdr:cNvPr>
        <xdr:cNvSpPr txBox="1"/>
      </xdr:nvSpPr>
      <xdr:spPr>
        <a:xfrm>
          <a:off x="771525" y="1452559"/>
          <a:ext cx="1190625" cy="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7</xdr:col>
      <xdr:colOff>4763</xdr:colOff>
      <xdr:row>6</xdr:row>
      <xdr:rowOff>80963</xdr:rowOff>
    </xdr:from>
    <xdr:to>
      <xdr:col>10</xdr:col>
      <xdr:colOff>678656</xdr:colOff>
      <xdr:row>7</xdr:row>
      <xdr:rowOff>83344</xdr:rowOff>
    </xdr:to>
    <xdr:sp macro="" textlink="">
      <xdr:nvSpPr>
        <xdr:cNvPr id="5" name="5 Cuadro de texto">
          <a:extLst>
            <a:ext uri="{FF2B5EF4-FFF2-40B4-BE49-F238E27FC236}">
              <a16:creationId xmlns:a16="http://schemas.microsoft.com/office/drawing/2014/main" id="{00000000-0008-0000-0100-000005000000}"/>
            </a:ext>
          </a:extLst>
        </xdr:cNvPr>
        <xdr:cNvSpPr txBox="1"/>
      </xdr:nvSpPr>
      <xdr:spPr>
        <a:xfrm>
          <a:off x="5653088" y="1366838"/>
          <a:ext cx="2007393" cy="164306"/>
        </a:xfrm>
        <a:prstGeom prst="rect">
          <a:avLst/>
        </a:prstGeom>
        <a:solidFill>
          <a:srgbClr val="FFFF00"/>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Enero 17 de 2017</a:t>
          </a:r>
          <a:endParaRPr lang="es-CO" sz="1200">
            <a:effectLst/>
            <a:latin typeface="Times New Roman"/>
            <a:ea typeface="Times New Roman"/>
          </a:endParaRPr>
        </a:p>
      </xdr:txBody>
    </xdr:sp>
    <xdr:clientData/>
  </xdr:twoCellAnchor>
  <xdr:twoCellAnchor editAs="oneCell">
    <xdr:from>
      <xdr:col>1</xdr:col>
      <xdr:colOff>838200</xdr:colOff>
      <xdr:row>0</xdr:row>
      <xdr:rowOff>333375</xdr:rowOff>
    </xdr:from>
    <xdr:to>
      <xdr:col>1</xdr:col>
      <xdr:colOff>840581</xdr:colOff>
      <xdr:row>3</xdr:row>
      <xdr:rowOff>4762</xdr:rowOff>
    </xdr:to>
    <xdr:pic>
      <xdr:nvPicPr>
        <xdr:cNvPr id="6" name="6 Imagen">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2525" y="161925"/>
          <a:ext cx="2381" cy="328612"/>
        </a:xfrm>
        <a:prstGeom prst="rect">
          <a:avLst/>
        </a:prstGeom>
        <a:noFill/>
        <a:ln>
          <a:noFill/>
        </a:ln>
      </xdr:spPr>
    </xdr:pic>
    <xdr:clientData/>
  </xdr:twoCellAnchor>
  <xdr:twoCellAnchor editAs="oneCell">
    <xdr:from>
      <xdr:col>1</xdr:col>
      <xdr:colOff>95248</xdr:colOff>
      <xdr:row>0</xdr:row>
      <xdr:rowOff>147645</xdr:rowOff>
    </xdr:from>
    <xdr:to>
      <xdr:col>1</xdr:col>
      <xdr:colOff>1154906</xdr:colOff>
      <xdr:row>4</xdr:row>
      <xdr:rowOff>135731</xdr:rowOff>
    </xdr:to>
    <xdr:pic>
      <xdr:nvPicPr>
        <xdr:cNvPr id="7" name="7 Imagen">
          <a:extLst>
            <a:ext uri="{FF2B5EF4-FFF2-40B4-BE49-F238E27FC236}">
              <a16:creationId xmlns:a16="http://schemas.microsoft.com/office/drawing/2014/main" id="{00000000-0008-0000-0100-000007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9573" y="147645"/>
          <a:ext cx="1059658" cy="635786"/>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67236</xdr:colOff>
      <xdr:row>4</xdr:row>
      <xdr:rowOff>156882</xdr:rowOff>
    </xdr:from>
    <xdr:to>
      <xdr:col>33</xdr:col>
      <xdr:colOff>685800</xdr:colOff>
      <xdr:row>5</xdr:row>
      <xdr:rowOff>19050</xdr:rowOff>
    </xdr:to>
    <xdr:cxnSp macro="">
      <xdr:nvCxnSpPr>
        <xdr:cNvPr id="3" name="2 Conector recto">
          <a:extLst>
            <a:ext uri="{FF2B5EF4-FFF2-40B4-BE49-F238E27FC236}">
              <a16:creationId xmlns:a16="http://schemas.microsoft.com/office/drawing/2014/main" id="{00000000-0008-0000-0200-000003000000}"/>
            </a:ext>
          </a:extLst>
        </xdr:cNvPr>
        <xdr:cNvCxnSpPr/>
      </xdr:nvCxnSpPr>
      <xdr:spPr>
        <a:xfrm>
          <a:off x="438711" y="833157"/>
          <a:ext cx="7447989" cy="24093"/>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28575</xdr:colOff>
      <xdr:row>5</xdr:row>
      <xdr:rowOff>9526</xdr:rowOff>
    </xdr:from>
    <xdr:to>
      <xdr:col>2</xdr:col>
      <xdr:colOff>457200</xdr:colOff>
      <xdr:row>5</xdr:row>
      <xdr:rowOff>149678</xdr:rowOff>
    </xdr:to>
    <xdr:sp macro="" textlink="">
      <xdr:nvSpPr>
        <xdr:cNvPr id="5" name="4 Cuadro de texto">
          <a:extLst>
            <a:ext uri="{FF2B5EF4-FFF2-40B4-BE49-F238E27FC236}">
              <a16:creationId xmlns:a16="http://schemas.microsoft.com/office/drawing/2014/main" id="{00000000-0008-0000-0200-000005000000}"/>
            </a:ext>
          </a:extLst>
        </xdr:cNvPr>
        <xdr:cNvSpPr txBox="1"/>
      </xdr:nvSpPr>
      <xdr:spPr>
        <a:xfrm>
          <a:off x="400050" y="847726"/>
          <a:ext cx="1162050" cy="140152"/>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2</a:t>
          </a:r>
          <a:endParaRPr lang="es-CO" sz="1200">
            <a:effectLst/>
            <a:latin typeface="Times New Roman"/>
            <a:ea typeface="Times New Roman"/>
          </a:endParaRPr>
        </a:p>
      </xdr:txBody>
    </xdr:sp>
    <xdr:clientData/>
  </xdr:twoCellAnchor>
  <xdr:twoCellAnchor>
    <xdr:from>
      <xdr:col>23</xdr:col>
      <xdr:colOff>171449</xdr:colOff>
      <xdr:row>5</xdr:row>
      <xdr:rowOff>95249</xdr:rowOff>
    </xdr:from>
    <xdr:to>
      <xdr:col>33</xdr:col>
      <xdr:colOff>652181</xdr:colOff>
      <xdr:row>5</xdr:row>
      <xdr:rowOff>276224</xdr:rowOff>
    </xdr:to>
    <xdr:sp macro="" textlink="">
      <xdr:nvSpPr>
        <xdr:cNvPr id="8" name="5 Cuadro de texto">
          <a:extLst>
            <a:ext uri="{FF2B5EF4-FFF2-40B4-BE49-F238E27FC236}">
              <a16:creationId xmlns:a16="http://schemas.microsoft.com/office/drawing/2014/main" id="{00000000-0008-0000-0200-000008000000}"/>
            </a:ext>
          </a:extLst>
        </xdr:cNvPr>
        <xdr:cNvSpPr txBox="1"/>
      </xdr:nvSpPr>
      <xdr:spPr>
        <a:xfrm>
          <a:off x="9467849" y="933449"/>
          <a:ext cx="3195357" cy="180975"/>
        </a:xfrm>
        <a:prstGeom prst="rect">
          <a:avLst/>
        </a:prstGeom>
        <a:solidFill>
          <a:srgbClr val="FFFF00"/>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l">
            <a:spcAft>
              <a:spcPts val="0"/>
            </a:spcAft>
          </a:pPr>
          <a:r>
            <a:rPr lang="es-CO" sz="800">
              <a:effectLst/>
              <a:latin typeface="Arial"/>
              <a:ea typeface="Times New Roman"/>
            </a:rPr>
            <a:t>Fecha de Vigencia: </a:t>
          </a:r>
          <a:endParaRPr lang="es-CO" sz="1200">
            <a:effectLst/>
            <a:latin typeface="Times New Roman"/>
            <a:ea typeface="Times New Roman"/>
          </a:endParaRPr>
        </a:p>
      </xdr:txBody>
    </xdr:sp>
    <xdr:clientData/>
  </xdr:twoCellAnchor>
  <xdr:twoCellAnchor editAs="oneCell">
    <xdr:from>
      <xdr:col>1</xdr:col>
      <xdr:colOff>114300</xdr:colOff>
      <xdr:row>0</xdr:row>
      <xdr:rowOff>0</xdr:rowOff>
    </xdr:from>
    <xdr:to>
      <xdr:col>2</xdr:col>
      <xdr:colOff>1203737</xdr:colOff>
      <xdr:row>4</xdr:row>
      <xdr:rowOff>43115</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stretch>
          <a:fillRect/>
        </a:stretch>
      </xdr:blipFill>
      <xdr:spPr>
        <a:xfrm>
          <a:off x="485775" y="0"/>
          <a:ext cx="1822862" cy="719390"/>
        </a:xfrm>
        <a:prstGeom prst="rect">
          <a:avLst/>
        </a:prstGeom>
      </xdr:spPr>
    </xdr:pic>
    <xdr:clientData/>
  </xdr:twoCellAnchor>
  <xdr:twoCellAnchor editAs="oneCell">
    <xdr:from>
      <xdr:col>10</xdr:col>
      <xdr:colOff>247649</xdr:colOff>
      <xdr:row>70</xdr:row>
      <xdr:rowOff>38100</xdr:rowOff>
    </xdr:from>
    <xdr:to>
      <xdr:col>20</xdr:col>
      <xdr:colOff>190499</xdr:colOff>
      <xdr:row>74</xdr:row>
      <xdr:rowOff>160097</xdr:rowOff>
    </xdr:to>
    <xdr:pic>
      <xdr:nvPicPr>
        <xdr:cNvPr id="7" name="Imagen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2"/>
        <a:stretch>
          <a:fillRect/>
        </a:stretch>
      </xdr:blipFill>
      <xdr:spPr>
        <a:xfrm>
          <a:off x="6067424" y="23260050"/>
          <a:ext cx="2676525" cy="883997"/>
        </a:xfrm>
        <a:prstGeom prst="rect">
          <a:avLst/>
        </a:prstGeom>
      </xdr:spPr>
    </xdr:pic>
    <xdr:clientData/>
  </xdr:twoCellAnchor>
  <xdr:twoCellAnchor>
    <xdr:from>
      <xdr:col>12</xdr:col>
      <xdr:colOff>9525</xdr:colOff>
      <xdr:row>3</xdr:row>
      <xdr:rowOff>85725</xdr:rowOff>
    </xdr:from>
    <xdr:to>
      <xdr:col>14</xdr:col>
      <xdr:colOff>304800</xdr:colOff>
      <xdr:row>8</xdr:row>
      <xdr:rowOff>19050</xdr:rowOff>
    </xdr:to>
    <xdr:sp macro="" textlink="">
      <xdr:nvSpPr>
        <xdr:cNvPr id="2" name="Elipse 1">
          <a:extLst>
            <a:ext uri="{FF2B5EF4-FFF2-40B4-BE49-F238E27FC236}">
              <a16:creationId xmlns:a16="http://schemas.microsoft.com/office/drawing/2014/main" id="{00000000-0008-0000-0200-000002000000}"/>
            </a:ext>
          </a:extLst>
        </xdr:cNvPr>
        <xdr:cNvSpPr/>
      </xdr:nvSpPr>
      <xdr:spPr>
        <a:xfrm>
          <a:off x="6324600" y="600075"/>
          <a:ext cx="914400" cy="914400"/>
        </a:xfrm>
        <a:prstGeom prst="ellipse">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1266825</xdr:colOff>
      <xdr:row>15</xdr:row>
      <xdr:rowOff>476250</xdr:rowOff>
    </xdr:from>
    <xdr:to>
      <xdr:col>2</xdr:col>
      <xdr:colOff>2181225</xdr:colOff>
      <xdr:row>16</xdr:row>
      <xdr:rowOff>161925</xdr:rowOff>
    </xdr:to>
    <xdr:sp macro="" textlink="">
      <xdr:nvSpPr>
        <xdr:cNvPr id="9" name="Elipse 8">
          <a:extLst>
            <a:ext uri="{FF2B5EF4-FFF2-40B4-BE49-F238E27FC236}">
              <a16:creationId xmlns:a16="http://schemas.microsoft.com/office/drawing/2014/main" id="{00000000-0008-0000-0200-000009000000}"/>
            </a:ext>
          </a:extLst>
        </xdr:cNvPr>
        <xdr:cNvSpPr/>
      </xdr:nvSpPr>
      <xdr:spPr>
        <a:xfrm>
          <a:off x="2371725" y="3990975"/>
          <a:ext cx="914400" cy="914400"/>
        </a:xfrm>
        <a:prstGeom prst="ellipse">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5</xdr:row>
      <xdr:rowOff>9525</xdr:rowOff>
    </xdr:from>
    <xdr:to>
      <xdr:col>10</xdr:col>
      <xdr:colOff>0</xdr:colOff>
      <xdr:row>5</xdr:row>
      <xdr:rowOff>19050</xdr:rowOff>
    </xdr:to>
    <xdr:cxnSp macro="">
      <xdr:nvCxnSpPr>
        <xdr:cNvPr id="2" name="1 Conector recto">
          <a:extLst>
            <a:ext uri="{FF2B5EF4-FFF2-40B4-BE49-F238E27FC236}">
              <a16:creationId xmlns:a16="http://schemas.microsoft.com/office/drawing/2014/main" id="{00000000-0008-0000-0300-000002000000}"/>
            </a:ext>
          </a:extLst>
        </xdr:cNvPr>
        <xdr:cNvCxnSpPr/>
      </xdr:nvCxnSpPr>
      <xdr:spPr>
        <a:xfrm>
          <a:off x="885825" y="1152525"/>
          <a:ext cx="7810500" cy="9525"/>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190500</xdr:colOff>
      <xdr:row>5</xdr:row>
      <xdr:rowOff>76200</xdr:rowOff>
    </xdr:from>
    <xdr:to>
      <xdr:col>2</xdr:col>
      <xdr:colOff>742950</xdr:colOff>
      <xdr:row>6</xdr:row>
      <xdr:rowOff>0</xdr:rowOff>
    </xdr:to>
    <xdr:sp macro="" textlink="">
      <xdr:nvSpPr>
        <xdr:cNvPr id="3" name="4 Cuadro de texto">
          <a:extLst>
            <a:ext uri="{FF2B5EF4-FFF2-40B4-BE49-F238E27FC236}">
              <a16:creationId xmlns:a16="http://schemas.microsoft.com/office/drawing/2014/main" id="{00000000-0008-0000-0300-000003000000}"/>
            </a:ext>
          </a:extLst>
        </xdr:cNvPr>
        <xdr:cNvSpPr txBox="1"/>
      </xdr:nvSpPr>
      <xdr:spPr>
        <a:xfrm>
          <a:off x="1076325" y="1219200"/>
          <a:ext cx="857250" cy="24765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5</xdr:col>
      <xdr:colOff>180975</xdr:colOff>
      <xdr:row>5</xdr:row>
      <xdr:rowOff>85726</xdr:rowOff>
    </xdr:from>
    <xdr:to>
      <xdr:col>10</xdr:col>
      <xdr:colOff>0</xdr:colOff>
      <xdr:row>5</xdr:row>
      <xdr:rowOff>276226</xdr:rowOff>
    </xdr:to>
    <xdr:sp macro="" textlink="">
      <xdr:nvSpPr>
        <xdr:cNvPr id="4" name="5 Cuadro de texto">
          <a:extLst>
            <a:ext uri="{FF2B5EF4-FFF2-40B4-BE49-F238E27FC236}">
              <a16:creationId xmlns:a16="http://schemas.microsoft.com/office/drawing/2014/main" id="{00000000-0008-0000-0300-000004000000}"/>
            </a:ext>
          </a:extLst>
        </xdr:cNvPr>
        <xdr:cNvSpPr txBox="1"/>
      </xdr:nvSpPr>
      <xdr:spPr>
        <a:xfrm>
          <a:off x="5467350" y="1228726"/>
          <a:ext cx="3228975" cy="190500"/>
        </a:xfrm>
        <a:prstGeom prst="rect">
          <a:avLst/>
        </a:prstGeom>
        <a:solidFill>
          <a:srgbClr val="FFFF00"/>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Enero 17 de 2017</a:t>
          </a:r>
          <a:endParaRPr lang="es-CO" sz="1200">
            <a:effectLst/>
            <a:latin typeface="Times New Roman"/>
            <a:ea typeface="Times New Roman"/>
          </a:endParaRPr>
        </a:p>
      </xdr:txBody>
    </xdr:sp>
    <xdr:clientData/>
  </xdr:twoCellAnchor>
  <xdr:twoCellAnchor editAs="oneCell">
    <xdr:from>
      <xdr:col>1</xdr:col>
      <xdr:colOff>904875</xdr:colOff>
      <xdr:row>0</xdr:row>
      <xdr:rowOff>333375</xdr:rowOff>
    </xdr:from>
    <xdr:to>
      <xdr:col>2</xdr:col>
      <xdr:colOff>0</xdr:colOff>
      <xdr:row>3</xdr:row>
      <xdr:rowOff>190500</xdr:rowOff>
    </xdr:to>
    <xdr:pic>
      <xdr:nvPicPr>
        <xdr:cNvPr id="5" name="4 Imagen">
          <a:extLst>
            <a:ext uri="{FF2B5EF4-FFF2-40B4-BE49-F238E27FC236}">
              <a16:creationId xmlns:a16="http://schemas.microsoft.com/office/drawing/2014/main" id="{00000000-0008-0000-03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90625" y="228600"/>
          <a:ext cx="0" cy="647700"/>
        </a:xfrm>
        <a:prstGeom prst="rect">
          <a:avLst/>
        </a:prstGeom>
        <a:noFill/>
        <a:ln>
          <a:noFill/>
        </a:ln>
      </xdr:spPr>
    </xdr:pic>
    <xdr:clientData/>
  </xdr:twoCellAnchor>
  <xdr:twoCellAnchor editAs="oneCell">
    <xdr:from>
      <xdr:col>2</xdr:col>
      <xdr:colOff>571500</xdr:colOff>
      <xdr:row>0</xdr:row>
      <xdr:rowOff>171450</xdr:rowOff>
    </xdr:from>
    <xdr:to>
      <xdr:col>2</xdr:col>
      <xdr:colOff>1762125</xdr:colOff>
      <xdr:row>3</xdr:row>
      <xdr:rowOff>133350</xdr:rowOff>
    </xdr:to>
    <xdr:pic>
      <xdr:nvPicPr>
        <xdr:cNvPr id="6" name="5 Imagen">
          <a:extLst>
            <a:ext uri="{FF2B5EF4-FFF2-40B4-BE49-F238E27FC236}">
              <a16:creationId xmlns:a16="http://schemas.microsoft.com/office/drawing/2014/main" id="{00000000-0008-0000-03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62125" y="171450"/>
          <a:ext cx="1190625" cy="647700"/>
        </a:xfrm>
        <a:prstGeom prst="rect">
          <a:avLst/>
        </a:prstGeom>
        <a:noFill/>
        <a:ln>
          <a:noFill/>
        </a:ln>
      </xdr:spPr>
    </xdr:pic>
    <xdr:clientData/>
  </xdr:twoCellAnchor>
  <xdr:twoCellAnchor>
    <xdr:from>
      <xdr:col>1</xdr:col>
      <xdr:colOff>0</xdr:colOff>
      <xdr:row>5</xdr:row>
      <xdr:rowOff>9525</xdr:rowOff>
    </xdr:from>
    <xdr:to>
      <xdr:col>10</xdr:col>
      <xdr:colOff>0</xdr:colOff>
      <xdr:row>5</xdr:row>
      <xdr:rowOff>19050</xdr:rowOff>
    </xdr:to>
    <xdr:cxnSp macro="">
      <xdr:nvCxnSpPr>
        <xdr:cNvPr id="7" name="7 Conector recto">
          <a:extLst>
            <a:ext uri="{FF2B5EF4-FFF2-40B4-BE49-F238E27FC236}">
              <a16:creationId xmlns:a16="http://schemas.microsoft.com/office/drawing/2014/main" id="{00000000-0008-0000-0300-000007000000}"/>
            </a:ext>
          </a:extLst>
        </xdr:cNvPr>
        <xdr:cNvCxnSpPr/>
      </xdr:nvCxnSpPr>
      <xdr:spPr>
        <a:xfrm>
          <a:off x="885825" y="1152525"/>
          <a:ext cx="7810500" cy="9525"/>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190500</xdr:colOff>
      <xdr:row>5</xdr:row>
      <xdr:rowOff>76200</xdr:rowOff>
    </xdr:from>
    <xdr:to>
      <xdr:col>2</xdr:col>
      <xdr:colOff>742950</xdr:colOff>
      <xdr:row>6</xdr:row>
      <xdr:rowOff>0</xdr:rowOff>
    </xdr:to>
    <xdr:sp macro="" textlink="">
      <xdr:nvSpPr>
        <xdr:cNvPr id="8" name="4 Cuadro de texto">
          <a:extLst>
            <a:ext uri="{FF2B5EF4-FFF2-40B4-BE49-F238E27FC236}">
              <a16:creationId xmlns:a16="http://schemas.microsoft.com/office/drawing/2014/main" id="{00000000-0008-0000-0300-000008000000}"/>
            </a:ext>
          </a:extLst>
        </xdr:cNvPr>
        <xdr:cNvSpPr txBox="1"/>
      </xdr:nvSpPr>
      <xdr:spPr>
        <a:xfrm>
          <a:off x="1076325" y="1219200"/>
          <a:ext cx="857250" cy="24765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5</xdr:col>
      <xdr:colOff>180975</xdr:colOff>
      <xdr:row>5</xdr:row>
      <xdr:rowOff>85726</xdr:rowOff>
    </xdr:from>
    <xdr:to>
      <xdr:col>10</xdr:col>
      <xdr:colOff>0</xdr:colOff>
      <xdr:row>5</xdr:row>
      <xdr:rowOff>276226</xdr:rowOff>
    </xdr:to>
    <xdr:sp macro="" textlink="">
      <xdr:nvSpPr>
        <xdr:cNvPr id="9" name="5 Cuadro de texto">
          <a:extLst>
            <a:ext uri="{FF2B5EF4-FFF2-40B4-BE49-F238E27FC236}">
              <a16:creationId xmlns:a16="http://schemas.microsoft.com/office/drawing/2014/main" id="{00000000-0008-0000-0300-000009000000}"/>
            </a:ext>
          </a:extLst>
        </xdr:cNvPr>
        <xdr:cNvSpPr txBox="1"/>
      </xdr:nvSpPr>
      <xdr:spPr>
        <a:xfrm>
          <a:off x="5467350" y="1228726"/>
          <a:ext cx="3228975" cy="190500"/>
        </a:xfrm>
        <a:prstGeom prst="rect">
          <a:avLst/>
        </a:prstGeom>
        <a:solidFill>
          <a:srgbClr val="FFFF00"/>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Enero 17 de 2017</a:t>
          </a:r>
          <a:endParaRPr lang="es-CO" sz="1200">
            <a:effectLst/>
            <a:latin typeface="Times New Roman"/>
            <a:ea typeface="Times New Roman"/>
          </a:endParaRPr>
        </a:p>
      </xdr:txBody>
    </xdr:sp>
    <xdr:clientData/>
  </xdr:twoCellAnchor>
  <xdr:twoCellAnchor editAs="oneCell">
    <xdr:from>
      <xdr:col>1</xdr:col>
      <xdr:colOff>904875</xdr:colOff>
      <xdr:row>0</xdr:row>
      <xdr:rowOff>333375</xdr:rowOff>
    </xdr:from>
    <xdr:to>
      <xdr:col>2</xdr:col>
      <xdr:colOff>0</xdr:colOff>
      <xdr:row>3</xdr:row>
      <xdr:rowOff>190500</xdr:rowOff>
    </xdr:to>
    <xdr:pic>
      <xdr:nvPicPr>
        <xdr:cNvPr id="10" name="10 Imagen">
          <a:extLst>
            <a:ext uri="{FF2B5EF4-FFF2-40B4-BE49-F238E27FC236}">
              <a16:creationId xmlns:a16="http://schemas.microsoft.com/office/drawing/2014/main" id="{00000000-0008-0000-03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0625" y="228600"/>
          <a:ext cx="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571500</xdr:colOff>
      <xdr:row>0</xdr:row>
      <xdr:rowOff>171450</xdr:rowOff>
    </xdr:from>
    <xdr:to>
      <xdr:col>2</xdr:col>
      <xdr:colOff>1762125</xdr:colOff>
      <xdr:row>3</xdr:row>
      <xdr:rowOff>133350</xdr:rowOff>
    </xdr:to>
    <xdr:pic>
      <xdr:nvPicPr>
        <xdr:cNvPr id="11" name="11 Imagen">
          <a:extLst>
            <a:ext uri="{FF2B5EF4-FFF2-40B4-BE49-F238E27FC236}">
              <a16:creationId xmlns:a16="http://schemas.microsoft.com/office/drawing/2014/main" id="{00000000-0008-0000-03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62125" y="171450"/>
          <a:ext cx="119062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5</xdr:row>
      <xdr:rowOff>9525</xdr:rowOff>
    </xdr:from>
    <xdr:to>
      <xdr:col>10</xdr:col>
      <xdr:colOff>19050</xdr:colOff>
      <xdr:row>5</xdr:row>
      <xdr:rowOff>19050</xdr:rowOff>
    </xdr:to>
    <xdr:cxnSp macro="">
      <xdr:nvCxnSpPr>
        <xdr:cNvPr id="2" name="1 Conector recto">
          <a:extLst>
            <a:ext uri="{FF2B5EF4-FFF2-40B4-BE49-F238E27FC236}">
              <a16:creationId xmlns:a16="http://schemas.microsoft.com/office/drawing/2014/main" id="{00000000-0008-0000-0400-000002000000}"/>
            </a:ext>
          </a:extLst>
        </xdr:cNvPr>
        <xdr:cNvCxnSpPr/>
      </xdr:nvCxnSpPr>
      <xdr:spPr>
        <a:xfrm>
          <a:off x="704850" y="1057275"/>
          <a:ext cx="7115175" cy="9525"/>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190500</xdr:colOff>
      <xdr:row>5</xdr:row>
      <xdr:rowOff>76200</xdr:rowOff>
    </xdr:from>
    <xdr:to>
      <xdr:col>2</xdr:col>
      <xdr:colOff>742950</xdr:colOff>
      <xdr:row>6</xdr:row>
      <xdr:rowOff>0</xdr:rowOff>
    </xdr:to>
    <xdr:sp macro="" textlink="">
      <xdr:nvSpPr>
        <xdr:cNvPr id="3" name="4 Cuadro de texto">
          <a:extLst>
            <a:ext uri="{FF2B5EF4-FFF2-40B4-BE49-F238E27FC236}">
              <a16:creationId xmlns:a16="http://schemas.microsoft.com/office/drawing/2014/main" id="{00000000-0008-0000-0400-000003000000}"/>
            </a:ext>
          </a:extLst>
        </xdr:cNvPr>
        <xdr:cNvSpPr txBox="1"/>
      </xdr:nvSpPr>
      <xdr:spPr>
        <a:xfrm>
          <a:off x="895350" y="1123950"/>
          <a:ext cx="838200" cy="238125"/>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5</xdr:col>
      <xdr:colOff>79380</xdr:colOff>
      <xdr:row>5</xdr:row>
      <xdr:rowOff>67734</xdr:rowOff>
    </xdr:from>
    <xdr:to>
      <xdr:col>9</xdr:col>
      <xdr:colOff>269881</xdr:colOff>
      <xdr:row>5</xdr:row>
      <xdr:rowOff>248708</xdr:rowOff>
    </xdr:to>
    <xdr:sp macro="" textlink="">
      <xdr:nvSpPr>
        <xdr:cNvPr id="4" name="5 Cuadro de texto">
          <a:extLst>
            <a:ext uri="{FF2B5EF4-FFF2-40B4-BE49-F238E27FC236}">
              <a16:creationId xmlns:a16="http://schemas.microsoft.com/office/drawing/2014/main" id="{00000000-0008-0000-0400-000004000000}"/>
            </a:ext>
          </a:extLst>
        </xdr:cNvPr>
        <xdr:cNvSpPr txBox="1"/>
      </xdr:nvSpPr>
      <xdr:spPr>
        <a:xfrm>
          <a:off x="4841880" y="1115484"/>
          <a:ext cx="1943101" cy="180974"/>
        </a:xfrm>
        <a:prstGeom prst="rect">
          <a:avLst/>
        </a:prstGeom>
        <a:solidFill>
          <a:srgbClr val="FFFF00"/>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Enero 17 de 2017</a:t>
          </a:r>
          <a:endParaRPr lang="es-CO" sz="1200">
            <a:effectLst/>
            <a:latin typeface="Times New Roman"/>
            <a:ea typeface="Times New Roman"/>
          </a:endParaRPr>
        </a:p>
      </xdr:txBody>
    </xdr:sp>
    <xdr:clientData/>
  </xdr:twoCellAnchor>
  <xdr:twoCellAnchor editAs="oneCell">
    <xdr:from>
      <xdr:col>1</xdr:col>
      <xdr:colOff>904875</xdr:colOff>
      <xdr:row>0</xdr:row>
      <xdr:rowOff>333375</xdr:rowOff>
    </xdr:from>
    <xdr:to>
      <xdr:col>2</xdr:col>
      <xdr:colOff>0</xdr:colOff>
      <xdr:row>4</xdr:row>
      <xdr:rowOff>57150</xdr:rowOff>
    </xdr:to>
    <xdr:pic>
      <xdr:nvPicPr>
        <xdr:cNvPr id="5" name="4 Imagen">
          <a:extLst>
            <a:ext uri="{FF2B5EF4-FFF2-40B4-BE49-F238E27FC236}">
              <a16:creationId xmlns:a16="http://schemas.microsoft.com/office/drawing/2014/main" id="{00000000-0008-0000-04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0600" y="209550"/>
          <a:ext cx="0" cy="685800"/>
        </a:xfrm>
        <a:prstGeom prst="rect">
          <a:avLst/>
        </a:prstGeom>
        <a:noFill/>
        <a:ln>
          <a:noFill/>
        </a:ln>
      </xdr:spPr>
    </xdr:pic>
    <xdr:clientData/>
  </xdr:twoCellAnchor>
  <xdr:twoCellAnchor editAs="oneCell">
    <xdr:from>
      <xdr:col>2</xdr:col>
      <xdr:colOff>504825</xdr:colOff>
      <xdr:row>0</xdr:row>
      <xdr:rowOff>8474</xdr:rowOff>
    </xdr:from>
    <xdr:to>
      <xdr:col>2</xdr:col>
      <xdr:colOff>1695450</xdr:colOff>
      <xdr:row>3</xdr:row>
      <xdr:rowOff>46574</xdr:rowOff>
    </xdr:to>
    <xdr:pic>
      <xdr:nvPicPr>
        <xdr:cNvPr id="6" name="5 Imagen">
          <a:extLst>
            <a:ext uri="{FF2B5EF4-FFF2-40B4-BE49-F238E27FC236}">
              <a16:creationId xmlns:a16="http://schemas.microsoft.com/office/drawing/2014/main" id="{00000000-0008-0000-04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95425" y="8474"/>
          <a:ext cx="1190625" cy="66675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5</xdr:row>
      <xdr:rowOff>9525</xdr:rowOff>
    </xdr:from>
    <xdr:to>
      <xdr:col>10</xdr:col>
      <xdr:colOff>19050</xdr:colOff>
      <xdr:row>5</xdr:row>
      <xdr:rowOff>19050</xdr:rowOff>
    </xdr:to>
    <xdr:cxnSp macro="">
      <xdr:nvCxnSpPr>
        <xdr:cNvPr id="2" name="1 Conector recto">
          <a:extLst>
            <a:ext uri="{FF2B5EF4-FFF2-40B4-BE49-F238E27FC236}">
              <a16:creationId xmlns:a16="http://schemas.microsoft.com/office/drawing/2014/main" id="{00000000-0008-0000-0500-000002000000}"/>
            </a:ext>
          </a:extLst>
        </xdr:cNvPr>
        <xdr:cNvCxnSpPr/>
      </xdr:nvCxnSpPr>
      <xdr:spPr>
        <a:xfrm>
          <a:off x="600075" y="1057275"/>
          <a:ext cx="7343775" cy="9525"/>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190500</xdr:colOff>
      <xdr:row>5</xdr:row>
      <xdr:rowOff>76200</xdr:rowOff>
    </xdr:from>
    <xdr:to>
      <xdr:col>2</xdr:col>
      <xdr:colOff>742950</xdr:colOff>
      <xdr:row>6</xdr:row>
      <xdr:rowOff>0</xdr:rowOff>
    </xdr:to>
    <xdr:sp macro="" textlink="">
      <xdr:nvSpPr>
        <xdr:cNvPr id="3" name="4 Cuadro de texto">
          <a:extLst>
            <a:ext uri="{FF2B5EF4-FFF2-40B4-BE49-F238E27FC236}">
              <a16:creationId xmlns:a16="http://schemas.microsoft.com/office/drawing/2014/main" id="{00000000-0008-0000-0500-000003000000}"/>
            </a:ext>
          </a:extLst>
        </xdr:cNvPr>
        <xdr:cNvSpPr txBox="1"/>
      </xdr:nvSpPr>
      <xdr:spPr>
        <a:xfrm>
          <a:off x="790575" y="1123950"/>
          <a:ext cx="2752725" cy="238125"/>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7</xdr:col>
      <xdr:colOff>190500</xdr:colOff>
      <xdr:row>5</xdr:row>
      <xdr:rowOff>76201</xdr:rowOff>
    </xdr:from>
    <xdr:to>
      <xdr:col>9</xdr:col>
      <xdr:colOff>1714500</xdr:colOff>
      <xdr:row>5</xdr:row>
      <xdr:rowOff>257175</xdr:rowOff>
    </xdr:to>
    <xdr:sp macro="" textlink="">
      <xdr:nvSpPr>
        <xdr:cNvPr id="4" name="5 Cuadro de texto">
          <a:extLst>
            <a:ext uri="{FF2B5EF4-FFF2-40B4-BE49-F238E27FC236}">
              <a16:creationId xmlns:a16="http://schemas.microsoft.com/office/drawing/2014/main" id="{00000000-0008-0000-0500-000004000000}"/>
            </a:ext>
          </a:extLst>
        </xdr:cNvPr>
        <xdr:cNvSpPr txBox="1"/>
      </xdr:nvSpPr>
      <xdr:spPr>
        <a:xfrm>
          <a:off x="5153025" y="1123951"/>
          <a:ext cx="2152650" cy="180974"/>
        </a:xfrm>
        <a:prstGeom prst="rect">
          <a:avLst/>
        </a:prstGeom>
        <a:solidFill>
          <a:srgbClr val="FFFF00"/>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Enero 17 de 2017</a:t>
          </a:r>
          <a:endParaRPr lang="es-CO" sz="1200">
            <a:effectLst/>
            <a:latin typeface="Times New Roman"/>
            <a:ea typeface="Times New Roman"/>
          </a:endParaRPr>
        </a:p>
      </xdr:txBody>
    </xdr:sp>
    <xdr:clientData/>
  </xdr:twoCellAnchor>
  <xdr:twoCellAnchor editAs="oneCell">
    <xdr:from>
      <xdr:col>1</xdr:col>
      <xdr:colOff>762000</xdr:colOff>
      <xdr:row>0</xdr:row>
      <xdr:rowOff>8473</xdr:rowOff>
    </xdr:from>
    <xdr:to>
      <xdr:col>1</xdr:col>
      <xdr:colOff>1733551</xdr:colOff>
      <xdr:row>3</xdr:row>
      <xdr:rowOff>123825</xdr:rowOff>
    </xdr:to>
    <xdr:pic>
      <xdr:nvPicPr>
        <xdr:cNvPr id="5" name="4 Imagen">
          <a:extLst>
            <a:ext uri="{FF2B5EF4-FFF2-40B4-BE49-F238E27FC236}">
              <a16:creationId xmlns:a16="http://schemas.microsoft.com/office/drawing/2014/main" id="{00000000-0008-0000-05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62075" y="8473"/>
          <a:ext cx="971551" cy="744002"/>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2</xdr:col>
      <xdr:colOff>21981</xdr:colOff>
      <xdr:row>3</xdr:row>
      <xdr:rowOff>175846</xdr:rowOff>
    </xdr:from>
    <xdr:to>
      <xdr:col>11</xdr:col>
      <xdr:colOff>28575</xdr:colOff>
      <xdr:row>4</xdr:row>
      <xdr:rowOff>0</xdr:rowOff>
    </xdr:to>
    <xdr:cxnSp macro="">
      <xdr:nvCxnSpPr>
        <xdr:cNvPr id="2" name="1 Conector recto">
          <a:extLst>
            <a:ext uri="{FF2B5EF4-FFF2-40B4-BE49-F238E27FC236}">
              <a16:creationId xmlns:a16="http://schemas.microsoft.com/office/drawing/2014/main" id="{00000000-0008-0000-0600-000002000000}"/>
            </a:ext>
          </a:extLst>
        </xdr:cNvPr>
        <xdr:cNvCxnSpPr/>
      </xdr:nvCxnSpPr>
      <xdr:spPr>
        <a:xfrm>
          <a:off x="841131" y="718771"/>
          <a:ext cx="6588369" cy="5129"/>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6</xdr:col>
      <xdr:colOff>136278</xdr:colOff>
      <xdr:row>4</xdr:row>
      <xdr:rowOff>104775</xdr:rowOff>
    </xdr:from>
    <xdr:to>
      <xdr:col>11</xdr:col>
      <xdr:colOff>0</xdr:colOff>
      <xdr:row>4</xdr:row>
      <xdr:rowOff>247650</xdr:rowOff>
    </xdr:to>
    <xdr:sp macro="" textlink="">
      <xdr:nvSpPr>
        <xdr:cNvPr id="3" name="5 Cuadro de texto">
          <a:extLst>
            <a:ext uri="{FF2B5EF4-FFF2-40B4-BE49-F238E27FC236}">
              <a16:creationId xmlns:a16="http://schemas.microsoft.com/office/drawing/2014/main" id="{00000000-0008-0000-0600-000003000000}"/>
            </a:ext>
          </a:extLst>
        </xdr:cNvPr>
        <xdr:cNvSpPr txBox="1"/>
      </xdr:nvSpPr>
      <xdr:spPr>
        <a:xfrm>
          <a:off x="4212978" y="828675"/>
          <a:ext cx="3187947" cy="142875"/>
        </a:xfrm>
        <a:prstGeom prst="rect">
          <a:avLst/>
        </a:prstGeom>
        <a:solidFill>
          <a:srgbClr val="FFFF00"/>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Enero 17 de 2017</a:t>
          </a:r>
          <a:endParaRPr lang="es-CO" sz="1200">
            <a:effectLst/>
            <a:latin typeface="Times New Roman"/>
            <a:ea typeface="Times New Roman"/>
          </a:endParaRPr>
        </a:p>
      </xdr:txBody>
    </xdr:sp>
    <xdr:clientData/>
  </xdr:twoCellAnchor>
  <xdr:twoCellAnchor editAs="oneCell">
    <xdr:from>
      <xdr:col>2</xdr:col>
      <xdr:colOff>361950</xdr:colOff>
      <xdr:row>0</xdr:row>
      <xdr:rowOff>0</xdr:rowOff>
    </xdr:from>
    <xdr:to>
      <xdr:col>2</xdr:col>
      <xdr:colOff>1209674</xdr:colOff>
      <xdr:row>3</xdr:row>
      <xdr:rowOff>121284</xdr:rowOff>
    </xdr:to>
    <xdr:pic>
      <xdr:nvPicPr>
        <xdr:cNvPr id="4" name="3 Imagen">
          <a:extLst>
            <a:ext uri="{FF2B5EF4-FFF2-40B4-BE49-F238E27FC236}">
              <a16:creationId xmlns:a16="http://schemas.microsoft.com/office/drawing/2014/main" id="{00000000-0008-0000-06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flipH="1">
          <a:off x="1181100" y="0"/>
          <a:ext cx="847724" cy="664209"/>
        </a:xfrm>
        <a:prstGeom prst="rect">
          <a:avLst/>
        </a:prstGeom>
        <a:noFill/>
        <a:ln>
          <a:noFill/>
        </a:ln>
      </xdr:spPr>
    </xdr:pic>
    <xdr:clientData/>
  </xdr:twoCellAnchor>
  <xdr:twoCellAnchor>
    <xdr:from>
      <xdr:col>2</xdr:col>
      <xdr:colOff>552450</xdr:colOff>
      <xdr:row>4</xdr:row>
      <xdr:rowOff>38100</xdr:rowOff>
    </xdr:from>
    <xdr:to>
      <xdr:col>4</xdr:col>
      <xdr:colOff>638175</xdr:colOff>
      <xdr:row>4</xdr:row>
      <xdr:rowOff>180976</xdr:rowOff>
    </xdr:to>
    <xdr:sp macro="" textlink="">
      <xdr:nvSpPr>
        <xdr:cNvPr id="5" name="4 Cuadro de texto">
          <a:extLst>
            <a:ext uri="{FF2B5EF4-FFF2-40B4-BE49-F238E27FC236}">
              <a16:creationId xmlns:a16="http://schemas.microsoft.com/office/drawing/2014/main" id="{00000000-0008-0000-0600-000005000000}"/>
            </a:ext>
          </a:extLst>
        </xdr:cNvPr>
        <xdr:cNvSpPr txBox="1"/>
      </xdr:nvSpPr>
      <xdr:spPr>
        <a:xfrm>
          <a:off x="1371600" y="762000"/>
          <a:ext cx="2286000" cy="142876"/>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UARIO\Downloads\ACTA%20DE%20SEGUIMIENTO%20SISTEMATIZADA%20OPS%20310%20OK%20(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dep"/>
      <sheetName val="mun"/>
      <sheetName val="Hoja4"/>
      <sheetName val="Acta"/>
      <sheetName val="Anexo 1 IPS"/>
      <sheetName val="Plan de accion"/>
      <sheetName val="Anexo 2 IPS Atencion de parto"/>
      <sheetName val="Anexo 3 Secretarias de salud"/>
      <sheetName val="Sistematización"/>
      <sheetName val="Hoja1"/>
    </sheetNames>
    <sheetDataSet>
      <sheetData sheetId="0">
        <row r="4">
          <cell r="A4" t="str">
            <v>Publica</v>
          </cell>
        </row>
        <row r="5">
          <cell r="A5" t="str">
            <v>Privada</v>
          </cell>
        </row>
        <row r="24">
          <cell r="A24" t="str">
            <v>Modem USB para Internet</v>
          </cell>
        </row>
        <row r="25">
          <cell r="A25" t="str">
            <v xml:space="preserve"> WIFI</v>
          </cell>
        </row>
        <row r="26">
          <cell r="A26" t="str">
            <v>CABLE RED</v>
          </cell>
        </row>
        <row r="31">
          <cell r="A31" t="str">
            <v>Windows XP</v>
          </cell>
        </row>
        <row r="32">
          <cell r="A32" t="str">
            <v>Windows Vista</v>
          </cell>
        </row>
        <row r="33">
          <cell r="A33" t="str">
            <v>Windows 7</v>
          </cell>
        </row>
        <row r="34">
          <cell r="A34" t="str">
            <v xml:space="preserve"> Otro</v>
          </cell>
        </row>
        <row r="36">
          <cell r="A36" t="str">
            <v>Office 95</v>
          </cell>
        </row>
        <row r="37">
          <cell r="A37" t="str">
            <v>Office 97 </v>
          </cell>
        </row>
        <row r="38">
          <cell r="A38" t="str">
            <v>Office 2.000</v>
          </cell>
        </row>
        <row r="39">
          <cell r="A39" t="str">
            <v>Office XP</v>
          </cell>
        </row>
        <row r="40">
          <cell r="A40" t="str">
            <v>Office 2.003</v>
          </cell>
        </row>
        <row r="41">
          <cell r="A41" t="str">
            <v xml:space="preserve"> Office 2.007</v>
          </cell>
        </row>
        <row r="42">
          <cell r="A42" t="str">
            <v>Office 2.010</v>
          </cell>
        </row>
        <row r="43">
          <cell r="A43" t="str">
            <v>Office 2.013</v>
          </cell>
        </row>
        <row r="44">
          <cell r="A44" t="str">
            <v>Microsoft Office 365</v>
          </cell>
        </row>
        <row r="45">
          <cell r="A45" t="str">
            <v>Open Office</v>
          </cell>
        </row>
        <row r="46">
          <cell r="A46" t="str">
            <v>Otro</v>
          </cell>
        </row>
        <row r="51">
          <cell r="A51" t="str">
            <v>Escritorio</v>
          </cell>
        </row>
        <row r="52">
          <cell r="A52" t="str">
            <v>Portatil</v>
          </cell>
        </row>
        <row r="53">
          <cell r="A53" t="str">
            <v>Tablet</v>
          </cell>
        </row>
      </sheetData>
      <sheetData sheetId="1"/>
      <sheetData sheetId="2" refreshError="1"/>
      <sheetData sheetId="3" refreshError="1"/>
      <sheetData sheetId="4"/>
      <sheetData sheetId="5"/>
      <sheetData sheetId="6" refreshError="1"/>
      <sheetData sheetId="7"/>
      <sheetData sheetId="8"/>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369"/>
  <sheetViews>
    <sheetView topLeftCell="A35" zoomScale="85" zoomScaleNormal="85" workbookViewId="0">
      <selection activeCell="E181" sqref="E181:L181"/>
    </sheetView>
  </sheetViews>
  <sheetFormatPr baseColWidth="10" defaultColWidth="11.42578125" defaultRowHeight="12.75" x14ac:dyDescent="0.2"/>
  <cols>
    <col min="1" max="1" width="5.140625" style="4" customWidth="1"/>
    <col min="2" max="2" width="30.140625" style="3" customWidth="1"/>
    <col min="3" max="3" width="16.28515625" style="3" customWidth="1"/>
    <col min="4" max="4" width="5.85546875" style="3" customWidth="1"/>
    <col min="5" max="5" width="7.5703125" style="3" customWidth="1"/>
    <col min="6" max="9" width="4.7109375" style="65" customWidth="1"/>
    <col min="10" max="10" width="23.42578125" style="29" customWidth="1"/>
    <col min="11" max="11" width="14.85546875" style="29" customWidth="1"/>
    <col min="12" max="12" width="15.140625" style="29" customWidth="1"/>
    <col min="13" max="16384" width="11.42578125" style="3"/>
  </cols>
  <sheetData>
    <row r="1" spans="1:12" ht="18.75" customHeight="1" x14ac:dyDescent="0.2">
      <c r="A1" s="1"/>
      <c r="B1" s="504"/>
      <c r="C1" s="504"/>
      <c r="D1" s="504"/>
      <c r="E1" s="504"/>
      <c r="F1" s="504"/>
      <c r="G1" s="504"/>
      <c r="H1" s="504"/>
      <c r="I1" s="504"/>
      <c r="J1" s="2"/>
      <c r="K1" s="2"/>
      <c r="L1" s="2"/>
    </row>
    <row r="2" spans="1:12" ht="18.75" customHeight="1" x14ac:dyDescent="0.2">
      <c r="A2" s="1"/>
      <c r="B2" s="504"/>
      <c r="C2" s="505" t="s">
        <v>0</v>
      </c>
      <c r="D2" s="505"/>
      <c r="E2" s="505"/>
      <c r="F2" s="505"/>
      <c r="G2" s="505"/>
      <c r="H2" s="505"/>
      <c r="I2" s="505"/>
      <c r="J2" s="505"/>
      <c r="K2" s="505"/>
      <c r="L2" s="505"/>
    </row>
    <row r="3" spans="1:12" ht="18.75" customHeight="1" x14ac:dyDescent="0.2">
      <c r="A3" s="1"/>
      <c r="B3" s="504"/>
      <c r="C3" s="505"/>
      <c r="D3" s="505"/>
      <c r="E3" s="505"/>
      <c r="F3" s="505"/>
      <c r="G3" s="505"/>
      <c r="H3" s="505"/>
      <c r="I3" s="505"/>
      <c r="J3" s="505"/>
      <c r="K3" s="505"/>
      <c r="L3" s="505"/>
    </row>
    <row r="4" spans="1:12" ht="18.75" customHeight="1" x14ac:dyDescent="0.2">
      <c r="A4" s="1"/>
      <c r="B4" s="504"/>
      <c r="C4" s="505"/>
      <c r="D4" s="505"/>
      <c r="E4" s="505"/>
      <c r="F4" s="505"/>
      <c r="G4" s="505"/>
      <c r="H4" s="505"/>
      <c r="I4" s="505"/>
      <c r="J4" s="505"/>
      <c r="K4" s="505"/>
      <c r="L4" s="505"/>
    </row>
    <row r="5" spans="1:12" ht="18.75" customHeight="1" x14ac:dyDescent="0.2">
      <c r="A5" s="1"/>
      <c r="B5" s="504"/>
      <c r="C5" s="504"/>
      <c r="D5" s="504"/>
      <c r="E5" s="504"/>
      <c r="F5" s="504"/>
      <c r="G5" s="504"/>
      <c r="H5" s="504"/>
      <c r="I5" s="504"/>
      <c r="J5" s="2"/>
      <c r="K5" s="2"/>
      <c r="L5" s="2"/>
    </row>
    <row r="6" spans="1:12" ht="18.75" customHeight="1" x14ac:dyDescent="0.2">
      <c r="A6" s="1"/>
      <c r="B6" s="504"/>
      <c r="C6" s="504"/>
      <c r="D6" s="504"/>
      <c r="E6" s="504"/>
      <c r="F6" s="504"/>
      <c r="G6" s="504"/>
      <c r="H6" s="504"/>
      <c r="I6" s="504"/>
      <c r="J6" s="2"/>
      <c r="K6" s="2"/>
      <c r="L6" s="2"/>
    </row>
    <row r="7" spans="1:12" x14ac:dyDescent="0.2">
      <c r="A7" s="1"/>
      <c r="B7" s="504"/>
      <c r="C7" s="504"/>
      <c r="D7" s="504"/>
      <c r="E7" s="504"/>
      <c r="F7" s="504"/>
      <c r="G7" s="504"/>
      <c r="H7" s="504"/>
      <c r="I7" s="504"/>
      <c r="J7" s="2"/>
      <c r="K7" s="2"/>
      <c r="L7" s="2"/>
    </row>
    <row r="8" spans="1:12" x14ac:dyDescent="0.2">
      <c r="B8" s="506" t="s">
        <v>1</v>
      </c>
      <c r="C8" s="507"/>
      <c r="D8" s="507"/>
      <c r="E8" s="507"/>
      <c r="F8" s="507"/>
      <c r="G8" s="507"/>
      <c r="H8" s="507"/>
      <c r="I8" s="507"/>
      <c r="J8" s="507"/>
      <c r="K8" s="507"/>
      <c r="L8" s="507"/>
    </row>
    <row r="9" spans="1:12" x14ac:dyDescent="0.2">
      <c r="B9" s="514" t="s">
        <v>2</v>
      </c>
      <c r="C9" s="5"/>
      <c r="D9" s="5" t="s">
        <v>3</v>
      </c>
      <c r="E9" s="5" t="s">
        <v>4</v>
      </c>
      <c r="F9" s="508" t="s">
        <v>4</v>
      </c>
      <c r="G9" s="510"/>
      <c r="H9" s="508" t="s">
        <v>5</v>
      </c>
      <c r="I9" s="510"/>
      <c r="J9" s="6" t="s">
        <v>6</v>
      </c>
      <c r="K9" s="6" t="s">
        <v>7</v>
      </c>
      <c r="L9" s="6" t="s">
        <v>8</v>
      </c>
    </row>
    <row r="10" spans="1:12" x14ac:dyDescent="0.2">
      <c r="B10" s="515"/>
      <c r="C10" s="5" t="s">
        <v>9</v>
      </c>
      <c r="D10" s="7"/>
      <c r="E10" s="7"/>
      <c r="F10" s="517"/>
      <c r="G10" s="518"/>
      <c r="H10" s="517"/>
      <c r="I10" s="518"/>
      <c r="J10" s="8"/>
      <c r="K10" s="6"/>
      <c r="L10" s="6"/>
    </row>
    <row r="11" spans="1:12" x14ac:dyDescent="0.2">
      <c r="B11" s="516"/>
      <c r="C11" s="9" t="s">
        <v>10</v>
      </c>
      <c r="D11" s="9"/>
      <c r="E11" s="9"/>
      <c r="F11" s="508"/>
      <c r="G11" s="510"/>
      <c r="H11" s="508"/>
      <c r="I11" s="510"/>
      <c r="J11" s="10"/>
      <c r="K11" s="10"/>
      <c r="L11" s="10"/>
    </row>
    <row r="12" spans="1:12" x14ac:dyDescent="0.2">
      <c r="B12" s="5" t="s">
        <v>11</v>
      </c>
      <c r="C12" s="508"/>
      <c r="D12" s="509"/>
      <c r="E12" s="509"/>
      <c r="F12" s="509"/>
      <c r="G12" s="509"/>
      <c r="H12" s="509"/>
      <c r="I12" s="509"/>
      <c r="J12" s="509"/>
      <c r="K12" s="509"/>
      <c r="L12" s="510"/>
    </row>
    <row r="13" spans="1:12" ht="25.5" x14ac:dyDescent="0.2">
      <c r="B13" s="11" t="s">
        <v>12</v>
      </c>
      <c r="C13" s="511"/>
      <c r="D13" s="511"/>
      <c r="E13" s="511"/>
      <c r="F13" s="511"/>
      <c r="G13" s="511"/>
      <c r="H13" s="511"/>
      <c r="I13" s="511"/>
      <c r="J13" s="511"/>
      <c r="K13" s="511"/>
      <c r="L13" s="511"/>
    </row>
    <row r="14" spans="1:12" x14ac:dyDescent="0.2">
      <c r="B14" s="5" t="s">
        <v>13</v>
      </c>
      <c r="C14" s="512"/>
      <c r="D14" s="511"/>
      <c r="E14" s="511"/>
      <c r="F14" s="511"/>
      <c r="G14" s="511"/>
      <c r="H14" s="511"/>
      <c r="I14" s="511"/>
      <c r="J14" s="511"/>
      <c r="K14" s="511"/>
      <c r="L14" s="511"/>
    </row>
    <row r="15" spans="1:12" x14ac:dyDescent="0.2">
      <c r="B15" s="5" t="s">
        <v>14</v>
      </c>
      <c r="C15" s="513"/>
      <c r="D15" s="513"/>
      <c r="E15" s="513"/>
      <c r="F15" s="513"/>
      <c r="G15" s="513"/>
      <c r="H15" s="513"/>
      <c r="I15" s="513"/>
      <c r="J15" s="513"/>
      <c r="K15" s="513"/>
      <c r="L15" s="513"/>
    </row>
    <row r="16" spans="1:12" ht="25.5" x14ac:dyDescent="0.2">
      <c r="B16" s="11" t="s">
        <v>15</v>
      </c>
      <c r="C16" s="513"/>
      <c r="D16" s="513"/>
      <c r="E16" s="513"/>
      <c r="F16" s="513"/>
      <c r="G16" s="513"/>
      <c r="H16" s="513"/>
      <c r="I16" s="513"/>
      <c r="J16" s="513"/>
      <c r="K16" s="513"/>
      <c r="L16" s="513"/>
    </row>
    <row r="17" spans="1:22" x14ac:dyDescent="0.2">
      <c r="B17" s="5" t="s">
        <v>16</v>
      </c>
      <c r="C17" s="513"/>
      <c r="D17" s="513"/>
      <c r="E17" s="513"/>
      <c r="F17" s="513"/>
      <c r="G17" s="513"/>
      <c r="H17" s="513"/>
      <c r="I17" s="513"/>
      <c r="J17" s="513"/>
      <c r="K17" s="513"/>
      <c r="L17" s="513"/>
      <c r="M17" s="12"/>
      <c r="N17" s="12"/>
      <c r="O17" s="12"/>
      <c r="P17" s="12"/>
      <c r="Q17" s="12"/>
      <c r="R17" s="12"/>
      <c r="S17" s="12"/>
      <c r="T17" s="12"/>
      <c r="U17" s="12"/>
      <c r="V17" s="12"/>
    </row>
    <row r="18" spans="1:22" s="17" customFormat="1" ht="63" customHeight="1" x14ac:dyDescent="0.2">
      <c r="A18" s="13"/>
      <c r="B18" s="14" t="s">
        <v>17</v>
      </c>
      <c r="C18" s="533" t="s">
        <v>18</v>
      </c>
      <c r="D18" s="533"/>
      <c r="E18" s="15" t="s">
        <v>19</v>
      </c>
      <c r="F18" s="534" t="s">
        <v>20</v>
      </c>
      <c r="G18" s="534"/>
      <c r="H18" s="535" t="s">
        <v>21</v>
      </c>
      <c r="I18" s="536"/>
      <c r="J18" s="537"/>
      <c r="K18" s="538" t="s">
        <v>22</v>
      </c>
      <c r="L18" s="539"/>
      <c r="M18" s="16"/>
      <c r="N18" s="16"/>
      <c r="O18" s="16"/>
      <c r="P18" s="16"/>
      <c r="Q18" s="16"/>
      <c r="R18" s="16"/>
      <c r="S18" s="16"/>
      <c r="T18" s="16"/>
      <c r="U18" s="16"/>
      <c r="V18" s="16"/>
    </row>
    <row r="19" spans="1:22" x14ac:dyDescent="0.2">
      <c r="B19" s="18"/>
      <c r="C19" s="540"/>
      <c r="D19" s="540"/>
      <c r="E19" s="18"/>
      <c r="F19" s="540"/>
      <c r="G19" s="540"/>
      <c r="H19" s="540"/>
      <c r="I19" s="540"/>
      <c r="J19" s="18"/>
      <c r="K19" s="18"/>
      <c r="L19" s="19"/>
      <c r="M19" s="16"/>
      <c r="N19" s="16"/>
      <c r="O19" s="16"/>
      <c r="P19" s="16"/>
      <c r="Q19" s="16"/>
      <c r="R19" s="16"/>
      <c r="S19" s="16"/>
      <c r="T19" s="16"/>
      <c r="U19" s="16"/>
      <c r="V19" s="16"/>
    </row>
    <row r="20" spans="1:22" ht="15" customHeight="1" x14ac:dyDescent="0.2">
      <c r="B20" s="519" t="s">
        <v>23</v>
      </c>
      <c r="C20" s="519"/>
      <c r="D20" s="519"/>
      <c r="E20" s="519"/>
      <c r="F20" s="519"/>
      <c r="G20" s="519"/>
      <c r="H20" s="519"/>
      <c r="I20" s="519"/>
      <c r="J20" s="20">
        <v>0.32</v>
      </c>
      <c r="K20" s="21"/>
      <c r="L20" s="22">
        <f>(F59+H59)*J20/J59</f>
        <v>0.30315789473684207</v>
      </c>
      <c r="M20" s="16"/>
      <c r="N20" s="16"/>
      <c r="O20" s="16"/>
      <c r="P20" s="16"/>
      <c r="Q20" s="16"/>
      <c r="R20" s="16"/>
      <c r="S20" s="16"/>
      <c r="T20" s="16"/>
      <c r="U20" s="16"/>
      <c r="V20" s="16"/>
    </row>
    <row r="21" spans="1:22" ht="15" customHeight="1" x14ac:dyDescent="0.2">
      <c r="B21" s="520" t="s">
        <v>24</v>
      </c>
      <c r="C21" s="520"/>
      <c r="D21" s="520"/>
      <c r="E21" s="520"/>
      <c r="F21" s="23" t="s">
        <v>25</v>
      </c>
      <c r="G21" s="23" t="s">
        <v>26</v>
      </c>
      <c r="H21" s="23" t="s">
        <v>27</v>
      </c>
      <c r="I21" s="23" t="s">
        <v>28</v>
      </c>
      <c r="J21" s="521" t="s">
        <v>29</v>
      </c>
      <c r="K21" s="522"/>
      <c r="L21" s="522"/>
      <c r="M21" s="16"/>
      <c r="N21" s="16"/>
      <c r="O21" s="16"/>
      <c r="P21" s="16"/>
      <c r="Q21" s="16"/>
      <c r="R21" s="16"/>
      <c r="S21" s="16"/>
      <c r="T21" s="16"/>
      <c r="U21" s="16"/>
      <c r="V21" s="16"/>
    </row>
    <row r="22" spans="1:22" s="26" customFormat="1" ht="78.95" customHeight="1" x14ac:dyDescent="0.2">
      <c r="A22" s="24">
        <v>1</v>
      </c>
      <c r="B22" s="523" t="s">
        <v>30</v>
      </c>
      <c r="C22" s="524"/>
      <c r="D22" s="524"/>
      <c r="E22" s="525"/>
      <c r="F22" s="25">
        <v>1</v>
      </c>
      <c r="G22" s="25"/>
      <c r="H22" s="25"/>
      <c r="I22" s="25"/>
      <c r="J22" s="526" t="s">
        <v>31</v>
      </c>
      <c r="K22" s="526"/>
      <c r="L22" s="526"/>
      <c r="M22" s="16"/>
      <c r="N22" s="16"/>
      <c r="O22" s="16"/>
      <c r="P22" s="16"/>
      <c r="Q22" s="16"/>
      <c r="R22" s="16"/>
      <c r="S22" s="16"/>
      <c r="T22" s="16"/>
      <c r="U22" s="16"/>
      <c r="V22" s="16"/>
    </row>
    <row r="23" spans="1:22" s="26" customFormat="1" ht="42.6" customHeight="1" x14ac:dyDescent="0.2">
      <c r="A23" s="24">
        <v>2</v>
      </c>
      <c r="B23" s="523" t="s">
        <v>32</v>
      </c>
      <c r="C23" s="524"/>
      <c r="D23" s="524"/>
      <c r="E23" s="525"/>
      <c r="F23" s="25"/>
      <c r="G23" s="25">
        <v>1</v>
      </c>
      <c r="H23" s="25"/>
      <c r="I23" s="25"/>
      <c r="J23" s="527" t="s">
        <v>33</v>
      </c>
      <c r="K23" s="528"/>
      <c r="L23" s="529"/>
    </row>
    <row r="24" spans="1:22" s="26" customFormat="1" ht="44.1" customHeight="1" x14ac:dyDescent="0.2">
      <c r="A24" s="24">
        <v>3</v>
      </c>
      <c r="B24" s="523" t="s">
        <v>34</v>
      </c>
      <c r="C24" s="524"/>
      <c r="D24" s="524"/>
      <c r="E24" s="525"/>
      <c r="F24" s="25"/>
      <c r="G24" s="25"/>
      <c r="H24" s="25">
        <v>1</v>
      </c>
      <c r="I24" s="25"/>
      <c r="J24" s="530"/>
      <c r="K24" s="531"/>
      <c r="L24" s="532"/>
    </row>
    <row r="25" spans="1:22" s="26" customFormat="1" ht="93" customHeight="1" x14ac:dyDescent="0.2">
      <c r="A25" s="24">
        <v>4</v>
      </c>
      <c r="B25" s="523" t="s">
        <v>35</v>
      </c>
      <c r="C25" s="524"/>
      <c r="D25" s="524"/>
      <c r="E25" s="525"/>
      <c r="F25" s="25"/>
      <c r="G25" s="25"/>
      <c r="H25" s="25"/>
      <c r="I25" s="25">
        <v>1</v>
      </c>
      <c r="J25" s="526" t="s">
        <v>36</v>
      </c>
      <c r="K25" s="526"/>
      <c r="L25" s="526"/>
    </row>
    <row r="26" spans="1:22" s="26" customFormat="1" ht="81" customHeight="1" x14ac:dyDescent="0.2">
      <c r="A26" s="24">
        <v>5</v>
      </c>
      <c r="B26" s="541" t="s">
        <v>37</v>
      </c>
      <c r="C26" s="542"/>
      <c r="D26" s="542"/>
      <c r="E26" s="543"/>
      <c r="F26" s="25">
        <v>1</v>
      </c>
      <c r="G26" s="25"/>
      <c r="H26" s="25"/>
      <c r="I26" s="25"/>
      <c r="J26" s="526" t="s">
        <v>38</v>
      </c>
      <c r="K26" s="526"/>
      <c r="L26" s="526"/>
    </row>
    <row r="27" spans="1:22" s="26" customFormat="1" ht="51" customHeight="1" x14ac:dyDescent="0.2">
      <c r="A27" s="24">
        <v>6</v>
      </c>
      <c r="B27" s="541" t="s">
        <v>39</v>
      </c>
      <c r="C27" s="542"/>
      <c r="D27" s="542"/>
      <c r="E27" s="543"/>
      <c r="F27" s="25">
        <v>1</v>
      </c>
      <c r="G27" s="25"/>
      <c r="H27" s="25"/>
      <c r="I27" s="25"/>
      <c r="J27" s="526" t="s">
        <v>40</v>
      </c>
      <c r="K27" s="526"/>
      <c r="L27" s="526"/>
    </row>
    <row r="28" spans="1:22" s="26" customFormat="1" ht="87.95" customHeight="1" x14ac:dyDescent="0.2">
      <c r="A28" s="24">
        <v>7</v>
      </c>
      <c r="B28" s="541" t="s">
        <v>41</v>
      </c>
      <c r="C28" s="542"/>
      <c r="D28" s="542"/>
      <c r="E28" s="543"/>
      <c r="F28" s="25">
        <v>1</v>
      </c>
      <c r="G28" s="25"/>
      <c r="H28" s="25"/>
      <c r="I28" s="25"/>
      <c r="J28" s="526" t="s">
        <v>42</v>
      </c>
      <c r="K28" s="526"/>
      <c r="L28" s="526"/>
      <c r="M28" s="3"/>
    </row>
    <row r="29" spans="1:22" s="26" customFormat="1" ht="62.1" customHeight="1" x14ac:dyDescent="0.2">
      <c r="A29" s="24">
        <v>8</v>
      </c>
      <c r="B29" s="541" t="s">
        <v>43</v>
      </c>
      <c r="C29" s="542"/>
      <c r="D29" s="542"/>
      <c r="E29" s="543"/>
      <c r="F29" s="25">
        <v>1</v>
      </c>
      <c r="G29" s="25"/>
      <c r="H29" s="25"/>
      <c r="I29" s="25"/>
      <c r="J29" s="526" t="s">
        <v>44</v>
      </c>
      <c r="K29" s="526"/>
      <c r="L29" s="526"/>
      <c r="M29" s="27"/>
    </row>
    <row r="30" spans="1:22" s="26" customFormat="1" ht="45.6" customHeight="1" x14ac:dyDescent="0.2">
      <c r="A30" s="24">
        <v>9</v>
      </c>
      <c r="B30" s="541" t="s">
        <v>45</v>
      </c>
      <c r="C30" s="542"/>
      <c r="D30" s="542"/>
      <c r="E30" s="543"/>
      <c r="F30" s="25">
        <v>1</v>
      </c>
      <c r="G30" s="25"/>
      <c r="H30" s="25"/>
      <c r="I30" s="25"/>
      <c r="J30" s="526" t="s">
        <v>46</v>
      </c>
      <c r="K30" s="526"/>
      <c r="L30" s="526"/>
    </row>
    <row r="31" spans="1:22" s="26" customFormat="1" ht="24.95" customHeight="1" x14ac:dyDescent="0.2">
      <c r="A31" s="24">
        <v>10</v>
      </c>
      <c r="B31" s="544" t="s">
        <v>47</v>
      </c>
      <c r="C31" s="545"/>
      <c r="D31" s="545"/>
      <c r="E31" s="546"/>
      <c r="F31" s="25">
        <v>1</v>
      </c>
      <c r="G31" s="25"/>
      <c r="H31" s="25"/>
      <c r="I31" s="25"/>
      <c r="J31" s="547" t="s">
        <v>48</v>
      </c>
      <c r="K31" s="548"/>
      <c r="L31" s="549"/>
      <c r="M31" s="3"/>
    </row>
    <row r="32" spans="1:22" s="26" customFormat="1" ht="24.95" customHeight="1" x14ac:dyDescent="0.2">
      <c r="A32" s="24">
        <v>11</v>
      </c>
      <c r="B32" s="544" t="s">
        <v>49</v>
      </c>
      <c r="C32" s="545"/>
      <c r="D32" s="545"/>
      <c r="E32" s="546"/>
      <c r="F32" s="25">
        <v>1</v>
      </c>
      <c r="G32" s="25"/>
      <c r="H32" s="25"/>
      <c r="I32" s="25"/>
      <c r="J32" s="550"/>
      <c r="K32" s="551"/>
      <c r="L32" s="552"/>
    </row>
    <row r="33" spans="1:15" s="26" customFormat="1" ht="24.95" customHeight="1" x14ac:dyDescent="0.2">
      <c r="A33" s="24">
        <v>12</v>
      </c>
      <c r="B33" s="544" t="s">
        <v>50</v>
      </c>
      <c r="C33" s="545"/>
      <c r="D33" s="545"/>
      <c r="E33" s="546"/>
      <c r="F33" s="25">
        <v>1</v>
      </c>
      <c r="G33" s="25"/>
      <c r="H33" s="25"/>
      <c r="I33" s="25"/>
      <c r="J33" s="550"/>
      <c r="K33" s="551"/>
      <c r="L33" s="552"/>
    </row>
    <row r="34" spans="1:15" s="26" customFormat="1" ht="39.6" customHeight="1" x14ac:dyDescent="0.2">
      <c r="A34" s="24">
        <v>13</v>
      </c>
      <c r="B34" s="544" t="s">
        <v>51</v>
      </c>
      <c r="C34" s="545"/>
      <c r="D34" s="545"/>
      <c r="E34" s="546"/>
      <c r="F34" s="25">
        <v>1</v>
      </c>
      <c r="G34" s="25"/>
      <c r="H34" s="25"/>
      <c r="I34" s="25"/>
      <c r="J34" s="553"/>
      <c r="K34" s="554"/>
      <c r="L34" s="555"/>
    </row>
    <row r="35" spans="1:15" s="26" customFormat="1" ht="48.6" customHeight="1" x14ac:dyDescent="0.2">
      <c r="A35" s="24">
        <v>14</v>
      </c>
      <c r="B35" s="523" t="s">
        <v>52</v>
      </c>
      <c r="C35" s="524"/>
      <c r="D35" s="524"/>
      <c r="E35" s="525"/>
      <c r="F35" s="25">
        <v>1</v>
      </c>
      <c r="G35" s="25"/>
      <c r="H35" s="25"/>
      <c r="I35" s="25"/>
      <c r="J35" s="556" t="s">
        <v>53</v>
      </c>
      <c r="K35" s="557"/>
      <c r="L35" s="557"/>
    </row>
    <row r="36" spans="1:15" s="26" customFormat="1" ht="119.45" customHeight="1" x14ac:dyDescent="0.2">
      <c r="A36" s="24">
        <v>15</v>
      </c>
      <c r="B36" s="523" t="s">
        <v>54</v>
      </c>
      <c r="C36" s="524"/>
      <c r="D36" s="524"/>
      <c r="E36" s="525"/>
      <c r="F36" s="25">
        <v>1</v>
      </c>
      <c r="G36" s="25"/>
      <c r="H36" s="25"/>
      <c r="I36" s="25"/>
      <c r="J36" s="526" t="s">
        <v>55</v>
      </c>
      <c r="K36" s="526"/>
      <c r="L36" s="526"/>
      <c r="O36" s="26" t="s">
        <v>56</v>
      </c>
    </row>
    <row r="37" spans="1:15" s="26" customFormat="1" ht="23.45" customHeight="1" x14ac:dyDescent="0.2">
      <c r="A37" s="24">
        <v>16</v>
      </c>
      <c r="B37" s="544" t="s">
        <v>57</v>
      </c>
      <c r="C37" s="545"/>
      <c r="D37" s="545"/>
      <c r="E37" s="546"/>
      <c r="F37" s="25">
        <v>1</v>
      </c>
      <c r="G37" s="25"/>
      <c r="H37" s="25"/>
      <c r="I37" s="25"/>
      <c r="J37" s="547" t="s">
        <v>58</v>
      </c>
      <c r="K37" s="548"/>
      <c r="L37" s="549"/>
    </row>
    <row r="38" spans="1:15" s="26" customFormat="1" ht="23.45" customHeight="1" x14ac:dyDescent="0.2">
      <c r="A38" s="24">
        <v>17</v>
      </c>
      <c r="B38" s="544" t="s">
        <v>59</v>
      </c>
      <c r="C38" s="545"/>
      <c r="D38" s="545"/>
      <c r="E38" s="546"/>
      <c r="F38" s="25">
        <v>1</v>
      </c>
      <c r="G38" s="25"/>
      <c r="H38" s="25"/>
      <c r="I38" s="25"/>
      <c r="J38" s="550"/>
      <c r="K38" s="551"/>
      <c r="L38" s="552"/>
    </row>
    <row r="39" spans="1:15" s="26" customFormat="1" ht="23.45" customHeight="1" x14ac:dyDescent="0.2">
      <c r="A39" s="24">
        <v>18</v>
      </c>
      <c r="B39" s="544" t="s">
        <v>60</v>
      </c>
      <c r="C39" s="545"/>
      <c r="D39" s="545"/>
      <c r="E39" s="546"/>
      <c r="F39" s="25">
        <v>1</v>
      </c>
      <c r="G39" s="25"/>
      <c r="H39" s="25"/>
      <c r="I39" s="25"/>
      <c r="J39" s="550"/>
      <c r="K39" s="551"/>
      <c r="L39" s="552"/>
    </row>
    <row r="40" spans="1:15" s="26" customFormat="1" ht="23.45" customHeight="1" x14ac:dyDescent="0.2">
      <c r="A40" s="24">
        <v>19</v>
      </c>
      <c r="B40" s="544" t="s">
        <v>61</v>
      </c>
      <c r="C40" s="545"/>
      <c r="D40" s="545"/>
      <c r="E40" s="546"/>
      <c r="F40" s="25">
        <v>1</v>
      </c>
      <c r="G40" s="25"/>
      <c r="H40" s="25"/>
      <c r="I40" s="25"/>
      <c r="J40" s="550"/>
      <c r="K40" s="551"/>
      <c r="L40" s="552"/>
    </row>
    <row r="41" spans="1:15" s="26" customFormat="1" ht="23.45" customHeight="1" x14ac:dyDescent="0.2">
      <c r="A41" s="24">
        <v>20</v>
      </c>
      <c r="B41" s="544" t="s">
        <v>62</v>
      </c>
      <c r="C41" s="545"/>
      <c r="D41" s="545"/>
      <c r="E41" s="546"/>
      <c r="F41" s="25">
        <v>1</v>
      </c>
      <c r="G41" s="25"/>
      <c r="H41" s="25"/>
      <c r="I41" s="25"/>
      <c r="J41" s="553"/>
      <c r="K41" s="554"/>
      <c r="L41" s="555"/>
    </row>
    <row r="42" spans="1:15" s="26" customFormat="1" ht="57" customHeight="1" x14ac:dyDescent="0.2">
      <c r="A42" s="24">
        <v>21</v>
      </c>
      <c r="B42" s="523" t="s">
        <v>63</v>
      </c>
      <c r="C42" s="524"/>
      <c r="D42" s="524"/>
      <c r="E42" s="525"/>
      <c r="F42" s="25">
        <v>1</v>
      </c>
      <c r="G42" s="25"/>
      <c r="H42" s="25"/>
      <c r="I42" s="25"/>
      <c r="J42" s="526" t="s">
        <v>64</v>
      </c>
      <c r="K42" s="526"/>
      <c r="L42" s="526"/>
    </row>
    <row r="43" spans="1:15" s="26" customFormat="1" ht="14.45" customHeight="1" x14ac:dyDescent="0.2">
      <c r="A43" s="24">
        <v>22</v>
      </c>
      <c r="B43" s="544" t="s">
        <v>65</v>
      </c>
      <c r="C43" s="545"/>
      <c r="D43" s="545"/>
      <c r="E43" s="546"/>
      <c r="F43" s="25">
        <v>1</v>
      </c>
      <c r="G43" s="25"/>
      <c r="H43" s="25"/>
      <c r="I43" s="25"/>
      <c r="J43" s="547" t="s">
        <v>66</v>
      </c>
      <c r="K43" s="548"/>
      <c r="L43" s="549"/>
    </row>
    <row r="44" spans="1:15" s="26" customFormat="1" ht="26.1" customHeight="1" x14ac:dyDescent="0.2">
      <c r="A44" s="24">
        <v>23</v>
      </c>
      <c r="B44" s="544" t="s">
        <v>67</v>
      </c>
      <c r="C44" s="545"/>
      <c r="D44" s="545"/>
      <c r="E44" s="546"/>
      <c r="F44" s="25">
        <v>1</v>
      </c>
      <c r="G44" s="25"/>
      <c r="H44" s="25"/>
      <c r="I44" s="25"/>
      <c r="J44" s="550"/>
      <c r="K44" s="551"/>
      <c r="L44" s="552"/>
    </row>
    <row r="45" spans="1:15" s="26" customFormat="1" x14ac:dyDescent="0.2">
      <c r="A45" s="24">
        <v>24</v>
      </c>
      <c r="B45" s="544" t="s">
        <v>68</v>
      </c>
      <c r="C45" s="545"/>
      <c r="D45" s="545"/>
      <c r="E45" s="546"/>
      <c r="F45" s="25">
        <v>1</v>
      </c>
      <c r="G45" s="25"/>
      <c r="H45" s="25"/>
      <c r="I45" s="25"/>
      <c r="J45" s="550"/>
      <c r="K45" s="551"/>
      <c r="L45" s="552"/>
    </row>
    <row r="46" spans="1:15" s="26" customFormat="1" x14ac:dyDescent="0.2">
      <c r="A46" s="24">
        <v>25</v>
      </c>
      <c r="B46" s="544" t="s">
        <v>69</v>
      </c>
      <c r="C46" s="545"/>
      <c r="D46" s="545"/>
      <c r="E46" s="546"/>
      <c r="F46" s="25">
        <v>1</v>
      </c>
      <c r="G46" s="25"/>
      <c r="H46" s="25"/>
      <c r="I46" s="25"/>
      <c r="J46" s="550"/>
      <c r="K46" s="551"/>
      <c r="L46" s="552"/>
    </row>
    <row r="47" spans="1:15" s="26" customFormat="1" x14ac:dyDescent="0.2">
      <c r="A47" s="24">
        <v>26</v>
      </c>
      <c r="B47" s="544" t="s">
        <v>70</v>
      </c>
      <c r="C47" s="545"/>
      <c r="D47" s="545"/>
      <c r="E47" s="546"/>
      <c r="F47" s="25">
        <v>1</v>
      </c>
      <c r="G47" s="25"/>
      <c r="H47" s="25"/>
      <c r="I47" s="25"/>
      <c r="J47" s="550"/>
      <c r="K47" s="551"/>
      <c r="L47" s="552"/>
    </row>
    <row r="48" spans="1:15" s="26" customFormat="1" x14ac:dyDescent="0.2">
      <c r="A48" s="24">
        <v>27</v>
      </c>
      <c r="B48" s="544" t="s">
        <v>71</v>
      </c>
      <c r="C48" s="545"/>
      <c r="D48" s="545"/>
      <c r="E48" s="546"/>
      <c r="F48" s="25">
        <v>1</v>
      </c>
      <c r="G48" s="25"/>
      <c r="H48" s="25"/>
      <c r="I48" s="25"/>
      <c r="J48" s="550"/>
      <c r="K48" s="551"/>
      <c r="L48" s="552"/>
    </row>
    <row r="49" spans="1:15" s="26" customFormat="1" x14ac:dyDescent="0.2">
      <c r="A49" s="24">
        <v>28</v>
      </c>
      <c r="B49" s="544" t="s">
        <v>72</v>
      </c>
      <c r="C49" s="545"/>
      <c r="D49" s="545"/>
      <c r="E49" s="546"/>
      <c r="F49" s="25">
        <v>1</v>
      </c>
      <c r="G49" s="25"/>
      <c r="H49" s="25"/>
      <c r="I49" s="25"/>
      <c r="J49" s="550"/>
      <c r="K49" s="551"/>
      <c r="L49" s="552"/>
    </row>
    <row r="50" spans="1:15" s="26" customFormat="1" x14ac:dyDescent="0.2">
      <c r="A50" s="24">
        <v>29</v>
      </c>
      <c r="B50" s="544" t="s">
        <v>73</v>
      </c>
      <c r="C50" s="545"/>
      <c r="D50" s="545"/>
      <c r="E50" s="546"/>
      <c r="F50" s="25">
        <v>1</v>
      </c>
      <c r="G50" s="25"/>
      <c r="H50" s="25"/>
      <c r="I50" s="25"/>
      <c r="J50" s="550"/>
      <c r="K50" s="551"/>
      <c r="L50" s="552"/>
    </row>
    <row r="51" spans="1:15" s="26" customFormat="1" x14ac:dyDescent="0.2">
      <c r="A51" s="24">
        <v>30</v>
      </c>
      <c r="B51" s="544" t="s">
        <v>74</v>
      </c>
      <c r="C51" s="545"/>
      <c r="D51" s="545"/>
      <c r="E51" s="546"/>
      <c r="F51" s="25">
        <v>1</v>
      </c>
      <c r="G51" s="25"/>
      <c r="H51" s="25"/>
      <c r="I51" s="25"/>
      <c r="J51" s="550"/>
      <c r="K51" s="551"/>
      <c r="L51" s="552"/>
    </row>
    <row r="52" spans="1:15" s="26" customFormat="1" x14ac:dyDescent="0.2">
      <c r="A52" s="24">
        <v>31</v>
      </c>
      <c r="B52" s="544" t="s">
        <v>75</v>
      </c>
      <c r="C52" s="545"/>
      <c r="D52" s="545"/>
      <c r="E52" s="546"/>
      <c r="F52" s="25">
        <v>1</v>
      </c>
      <c r="G52" s="25"/>
      <c r="H52" s="25"/>
      <c r="I52" s="25"/>
      <c r="J52" s="550"/>
      <c r="K52" s="551"/>
      <c r="L52" s="552"/>
    </row>
    <row r="53" spans="1:15" s="26" customFormat="1" x14ac:dyDescent="0.2">
      <c r="A53" s="24">
        <v>32</v>
      </c>
      <c r="B53" s="544" t="s">
        <v>76</v>
      </c>
      <c r="C53" s="545"/>
      <c r="D53" s="545"/>
      <c r="E53" s="546"/>
      <c r="F53" s="25">
        <v>1</v>
      </c>
      <c r="G53" s="25"/>
      <c r="H53" s="25"/>
      <c r="I53" s="25"/>
      <c r="J53" s="550"/>
      <c r="K53" s="551"/>
      <c r="L53" s="552"/>
    </row>
    <row r="54" spans="1:15" s="26" customFormat="1" x14ac:dyDescent="0.2">
      <c r="A54" s="24">
        <v>33</v>
      </c>
      <c r="B54" s="544" t="s">
        <v>77</v>
      </c>
      <c r="C54" s="545"/>
      <c r="D54" s="545"/>
      <c r="E54" s="546"/>
      <c r="F54" s="25">
        <v>1</v>
      </c>
      <c r="G54" s="25"/>
      <c r="H54" s="25"/>
      <c r="I54" s="25"/>
      <c r="J54" s="550"/>
      <c r="K54" s="551"/>
      <c r="L54" s="552"/>
    </row>
    <row r="55" spans="1:15" s="26" customFormat="1" x14ac:dyDescent="0.2">
      <c r="A55" s="24">
        <v>34</v>
      </c>
      <c r="B55" s="544" t="s">
        <v>78</v>
      </c>
      <c r="C55" s="545"/>
      <c r="D55" s="545"/>
      <c r="E55" s="546"/>
      <c r="F55" s="25">
        <v>1</v>
      </c>
      <c r="G55" s="25"/>
      <c r="H55" s="25"/>
      <c r="I55" s="25"/>
      <c r="J55" s="550"/>
      <c r="K55" s="551"/>
      <c r="L55" s="552"/>
    </row>
    <row r="56" spans="1:15" s="26" customFormat="1" x14ac:dyDescent="0.2">
      <c r="A56" s="24">
        <v>35</v>
      </c>
      <c r="B56" s="544" t="s">
        <v>79</v>
      </c>
      <c r="C56" s="545"/>
      <c r="D56" s="545"/>
      <c r="E56" s="546"/>
      <c r="F56" s="25">
        <v>1</v>
      </c>
      <c r="G56" s="25"/>
      <c r="H56" s="25"/>
      <c r="I56" s="25"/>
      <c r="J56" s="550"/>
      <c r="K56" s="551"/>
      <c r="L56" s="552"/>
    </row>
    <row r="57" spans="1:15" s="26" customFormat="1" ht="28.5" customHeight="1" x14ac:dyDescent="0.2">
      <c r="A57" s="24">
        <v>36</v>
      </c>
      <c r="B57" s="544" t="s">
        <v>80</v>
      </c>
      <c r="C57" s="545"/>
      <c r="D57" s="545"/>
      <c r="E57" s="546"/>
      <c r="F57" s="25">
        <v>1</v>
      </c>
      <c r="G57" s="25"/>
      <c r="H57" s="25"/>
      <c r="I57" s="25"/>
      <c r="J57" s="550"/>
      <c r="K57" s="551"/>
      <c r="L57" s="552"/>
    </row>
    <row r="58" spans="1:15" s="26" customFormat="1" x14ac:dyDescent="0.2">
      <c r="A58" s="24">
        <v>37</v>
      </c>
      <c r="B58" s="523" t="s">
        <v>81</v>
      </c>
      <c r="C58" s="524"/>
      <c r="D58" s="524"/>
      <c r="E58" s="525"/>
      <c r="F58" s="25">
        <v>1</v>
      </c>
      <c r="G58" s="25"/>
      <c r="H58" s="25">
        <v>1</v>
      </c>
      <c r="I58" s="25"/>
      <c r="J58" s="553"/>
      <c r="K58" s="554"/>
      <c r="L58" s="555"/>
    </row>
    <row r="59" spans="1:15" s="26" customFormat="1" x14ac:dyDescent="0.2">
      <c r="A59" s="24"/>
      <c r="B59" s="558" t="s">
        <v>82</v>
      </c>
      <c r="C59" s="558"/>
      <c r="D59" s="558"/>
      <c r="E59" s="558"/>
      <c r="F59" s="28">
        <f>SUM(F22:F58)</f>
        <v>34</v>
      </c>
      <c r="G59" s="28">
        <f>SUM(G22:G58)</f>
        <v>1</v>
      </c>
      <c r="H59" s="28">
        <f>SUM(H22:H58)</f>
        <v>2</v>
      </c>
      <c r="I59" s="28">
        <f>SUM(I22:I58)</f>
        <v>1</v>
      </c>
      <c r="J59" s="559">
        <f>SUM(F59:I59)</f>
        <v>38</v>
      </c>
      <c r="K59" s="559"/>
      <c r="L59" s="559"/>
    </row>
    <row r="60" spans="1:15" x14ac:dyDescent="0.2">
      <c r="B60" s="560" t="s">
        <v>83</v>
      </c>
      <c r="C60" s="560"/>
      <c r="D60" s="560"/>
      <c r="E60" s="560"/>
      <c r="F60" s="560"/>
      <c r="G60" s="560"/>
      <c r="H60" s="560"/>
      <c r="I60" s="560"/>
      <c r="J60" s="560"/>
      <c r="K60" s="560"/>
      <c r="L60" s="560"/>
      <c r="M60" s="29"/>
      <c r="N60" s="29"/>
      <c r="O60" s="29"/>
    </row>
    <row r="61" spans="1:15" x14ac:dyDescent="0.2">
      <c r="B61" s="561" t="s">
        <v>84</v>
      </c>
      <c r="C61" s="561"/>
      <c r="D61" s="561"/>
      <c r="E61" s="561"/>
      <c r="F61" s="561"/>
      <c r="G61" s="561"/>
      <c r="H61" s="561"/>
      <c r="I61" s="561"/>
      <c r="J61" s="30">
        <v>0.1</v>
      </c>
      <c r="K61" s="21"/>
      <c r="L61" s="22">
        <f>(F75+H75)*J61/J75</f>
        <v>4.1666666666666664E-2</v>
      </c>
      <c r="M61" s="29"/>
      <c r="N61" s="29"/>
      <c r="O61" s="29"/>
    </row>
    <row r="62" spans="1:15" x14ac:dyDescent="0.2">
      <c r="B62" s="520" t="s">
        <v>24</v>
      </c>
      <c r="C62" s="520"/>
      <c r="D62" s="520"/>
      <c r="E62" s="520"/>
      <c r="F62" s="23" t="s">
        <v>25</v>
      </c>
      <c r="G62" s="23" t="s">
        <v>26</v>
      </c>
      <c r="H62" s="23" t="s">
        <v>27</v>
      </c>
      <c r="I62" s="23" t="s">
        <v>28</v>
      </c>
      <c r="J62" s="521" t="s">
        <v>29</v>
      </c>
      <c r="K62" s="522"/>
      <c r="L62" s="522"/>
      <c r="M62" s="29"/>
      <c r="N62" s="29"/>
      <c r="O62" s="29"/>
    </row>
    <row r="63" spans="1:15" ht="18.600000000000001" customHeight="1" x14ac:dyDescent="0.2">
      <c r="A63" s="4">
        <v>1</v>
      </c>
      <c r="B63" s="544" t="s">
        <v>85</v>
      </c>
      <c r="C63" s="545"/>
      <c r="D63" s="545"/>
      <c r="E63" s="546"/>
      <c r="F63" s="25">
        <v>1</v>
      </c>
      <c r="G63" s="25"/>
      <c r="H63" s="25"/>
      <c r="I63" s="25"/>
      <c r="J63" s="547" t="s">
        <v>86</v>
      </c>
      <c r="K63" s="548"/>
      <c r="L63" s="549"/>
      <c r="M63" s="29"/>
      <c r="N63" s="29"/>
      <c r="O63" s="29"/>
    </row>
    <row r="64" spans="1:15" x14ac:dyDescent="0.2">
      <c r="A64" s="4">
        <v>2</v>
      </c>
      <c r="B64" s="544" t="s">
        <v>87</v>
      </c>
      <c r="C64" s="545"/>
      <c r="D64" s="545"/>
      <c r="E64" s="546"/>
      <c r="F64" s="25">
        <v>1</v>
      </c>
      <c r="G64" s="25"/>
      <c r="H64" s="25"/>
      <c r="I64" s="25"/>
      <c r="J64" s="550"/>
      <c r="K64" s="551"/>
      <c r="L64" s="552"/>
      <c r="M64" s="29"/>
      <c r="N64" s="29"/>
      <c r="O64" s="29"/>
    </row>
    <row r="65" spans="1:15" x14ac:dyDescent="0.2">
      <c r="A65" s="4">
        <v>3</v>
      </c>
      <c r="B65" s="544" t="s">
        <v>88</v>
      </c>
      <c r="C65" s="545"/>
      <c r="D65" s="545"/>
      <c r="E65" s="546"/>
      <c r="F65" s="25">
        <v>1</v>
      </c>
      <c r="G65" s="25"/>
      <c r="H65" s="25"/>
      <c r="I65" s="25"/>
      <c r="J65" s="550"/>
      <c r="K65" s="551"/>
      <c r="L65" s="552"/>
      <c r="M65" s="29"/>
      <c r="N65" s="29"/>
      <c r="O65" s="29"/>
    </row>
    <row r="66" spans="1:15" x14ac:dyDescent="0.2">
      <c r="A66" s="4">
        <v>4</v>
      </c>
      <c r="B66" s="544" t="s">
        <v>89</v>
      </c>
      <c r="C66" s="545"/>
      <c r="D66" s="545"/>
      <c r="E66" s="546"/>
      <c r="F66" s="25">
        <v>1</v>
      </c>
      <c r="G66" s="25"/>
      <c r="H66" s="25"/>
      <c r="I66" s="25"/>
      <c r="J66" s="550"/>
      <c r="K66" s="551"/>
      <c r="L66" s="552"/>
      <c r="M66" s="29"/>
      <c r="N66" s="29"/>
      <c r="O66" s="29"/>
    </row>
    <row r="67" spans="1:15" x14ac:dyDescent="0.2">
      <c r="A67" s="4">
        <v>5</v>
      </c>
      <c r="B67" s="544" t="s">
        <v>90</v>
      </c>
      <c r="C67" s="545"/>
      <c r="D67" s="545"/>
      <c r="E67" s="546"/>
      <c r="F67" s="25"/>
      <c r="G67" s="25">
        <v>1</v>
      </c>
      <c r="H67" s="25"/>
      <c r="I67" s="25"/>
      <c r="J67" s="550"/>
      <c r="K67" s="551"/>
      <c r="L67" s="552"/>
      <c r="M67" s="29"/>
      <c r="N67" s="29"/>
      <c r="O67" s="29"/>
    </row>
    <row r="68" spans="1:15" x14ac:dyDescent="0.2">
      <c r="A68" s="4">
        <v>6</v>
      </c>
      <c r="B68" s="544" t="s">
        <v>91</v>
      </c>
      <c r="C68" s="545"/>
      <c r="D68" s="545"/>
      <c r="E68" s="546"/>
      <c r="F68" s="25"/>
      <c r="G68" s="25">
        <v>1</v>
      </c>
      <c r="H68" s="25"/>
      <c r="I68" s="25"/>
      <c r="J68" s="553"/>
      <c r="K68" s="554"/>
      <c r="L68" s="555"/>
      <c r="M68" s="29"/>
      <c r="N68" s="29"/>
      <c r="O68" s="29"/>
    </row>
    <row r="69" spans="1:15" ht="30.95" customHeight="1" x14ac:dyDescent="0.2">
      <c r="A69" s="4">
        <v>7</v>
      </c>
      <c r="B69" s="544" t="s">
        <v>92</v>
      </c>
      <c r="C69" s="545"/>
      <c r="D69" s="545"/>
      <c r="E69" s="546"/>
      <c r="F69" s="25"/>
      <c r="G69" s="25">
        <v>1</v>
      </c>
      <c r="H69" s="25"/>
      <c r="I69" s="25"/>
      <c r="J69" s="556" t="s">
        <v>93</v>
      </c>
      <c r="K69" s="557"/>
      <c r="L69" s="566"/>
      <c r="M69" s="29"/>
      <c r="N69" s="29"/>
      <c r="O69" s="29"/>
    </row>
    <row r="70" spans="1:15" ht="43.5" customHeight="1" x14ac:dyDescent="0.2">
      <c r="A70" s="4">
        <v>8</v>
      </c>
      <c r="B70" s="523" t="s">
        <v>94</v>
      </c>
      <c r="C70" s="524"/>
      <c r="D70" s="524"/>
      <c r="E70" s="525"/>
      <c r="F70" s="25"/>
      <c r="G70" s="25">
        <v>1</v>
      </c>
      <c r="H70" s="25"/>
      <c r="I70" s="25"/>
      <c r="J70" s="547" t="s">
        <v>95</v>
      </c>
      <c r="K70" s="548"/>
      <c r="L70" s="549"/>
      <c r="M70" s="29"/>
      <c r="N70" s="29"/>
      <c r="O70" s="29"/>
    </row>
    <row r="71" spans="1:15" ht="57.6" customHeight="1" x14ac:dyDescent="0.2">
      <c r="A71" s="4">
        <v>9</v>
      </c>
      <c r="B71" s="523" t="s">
        <v>96</v>
      </c>
      <c r="C71" s="524"/>
      <c r="D71" s="524"/>
      <c r="E71" s="525"/>
      <c r="F71" s="25"/>
      <c r="G71" s="25">
        <v>1</v>
      </c>
      <c r="H71" s="25"/>
      <c r="I71" s="25"/>
      <c r="J71" s="553"/>
      <c r="K71" s="554"/>
      <c r="L71" s="555"/>
      <c r="M71" s="29"/>
      <c r="N71" s="29"/>
      <c r="O71" s="29"/>
    </row>
    <row r="72" spans="1:15" ht="15.6" customHeight="1" x14ac:dyDescent="0.2">
      <c r="A72" s="4">
        <v>10</v>
      </c>
      <c r="B72" s="544" t="s">
        <v>97</v>
      </c>
      <c r="C72" s="545"/>
      <c r="D72" s="545"/>
      <c r="E72" s="546"/>
      <c r="F72" s="25"/>
      <c r="G72" s="25">
        <v>1</v>
      </c>
      <c r="H72" s="25"/>
      <c r="I72" s="25"/>
      <c r="J72" s="547" t="s">
        <v>98</v>
      </c>
      <c r="K72" s="548"/>
      <c r="L72" s="549"/>
      <c r="M72" s="29"/>
      <c r="N72" s="29"/>
      <c r="O72" s="29"/>
    </row>
    <row r="73" spans="1:15" ht="28.5" customHeight="1" x14ac:dyDescent="0.2">
      <c r="A73" s="4">
        <v>11</v>
      </c>
      <c r="B73" s="544" t="s">
        <v>99</v>
      </c>
      <c r="C73" s="545"/>
      <c r="D73" s="545"/>
      <c r="E73" s="546"/>
      <c r="F73" s="25"/>
      <c r="G73" s="25">
        <v>1</v>
      </c>
      <c r="H73" s="25"/>
      <c r="I73" s="25"/>
      <c r="J73" s="550"/>
      <c r="K73" s="551"/>
      <c r="L73" s="552"/>
      <c r="M73" s="29"/>
      <c r="N73" s="29"/>
      <c r="O73" s="29"/>
    </row>
    <row r="74" spans="1:15" ht="18" customHeight="1" x14ac:dyDescent="0.2">
      <c r="A74" s="4">
        <v>12</v>
      </c>
      <c r="B74" s="544" t="s">
        <v>100</v>
      </c>
      <c r="C74" s="545"/>
      <c r="D74" s="545"/>
      <c r="E74" s="546"/>
      <c r="F74" s="31"/>
      <c r="G74" s="32"/>
      <c r="H74" s="32">
        <v>1</v>
      </c>
      <c r="I74" s="32"/>
      <c r="J74" s="553"/>
      <c r="K74" s="554"/>
      <c r="L74" s="555"/>
      <c r="M74" s="29"/>
      <c r="N74" s="29"/>
      <c r="O74" s="29"/>
    </row>
    <row r="75" spans="1:15" x14ac:dyDescent="0.2">
      <c r="B75" s="558" t="s">
        <v>101</v>
      </c>
      <c r="C75" s="558"/>
      <c r="D75" s="558"/>
      <c r="E75" s="558"/>
      <c r="F75" s="33">
        <f>SUM(F63:F74)</f>
        <v>4</v>
      </c>
      <c r="G75" s="33">
        <f>SUM(G63:G74)</f>
        <v>7</v>
      </c>
      <c r="H75" s="33">
        <f>SUM(H63:H74)</f>
        <v>1</v>
      </c>
      <c r="I75" s="33">
        <f>SUM(I63:I74)</f>
        <v>0</v>
      </c>
      <c r="J75" s="559">
        <f>F75+G75+H75+I75</f>
        <v>12</v>
      </c>
      <c r="K75" s="559"/>
      <c r="L75" s="559"/>
    </row>
    <row r="76" spans="1:15" x14ac:dyDescent="0.2">
      <c r="B76" s="560" t="s">
        <v>83</v>
      </c>
      <c r="C76" s="560"/>
      <c r="D76" s="560"/>
      <c r="E76" s="560"/>
      <c r="F76" s="560"/>
      <c r="G76" s="560"/>
      <c r="H76" s="560"/>
      <c r="I76" s="560"/>
      <c r="J76" s="560"/>
      <c r="K76" s="560"/>
      <c r="L76" s="560"/>
      <c r="M76" s="562"/>
      <c r="N76" s="562"/>
      <c r="O76" s="562"/>
    </row>
    <row r="77" spans="1:15" x14ac:dyDescent="0.2">
      <c r="B77" s="564" t="s">
        <v>102</v>
      </c>
      <c r="C77" s="564"/>
      <c r="D77" s="564"/>
      <c r="E77" s="564"/>
      <c r="F77" s="564"/>
      <c r="G77" s="564"/>
      <c r="H77" s="564"/>
      <c r="I77" s="564"/>
      <c r="J77" s="34">
        <v>2.5000000000000001E-2</v>
      </c>
      <c r="K77" s="35"/>
      <c r="L77" s="35">
        <f>(F83+H83)*J77/J83</f>
        <v>1.8750000000000003E-2</v>
      </c>
      <c r="M77" s="563"/>
      <c r="N77" s="563"/>
      <c r="O77" s="563"/>
    </row>
    <row r="78" spans="1:15" x14ac:dyDescent="0.2">
      <c r="B78" s="565" t="s">
        <v>24</v>
      </c>
      <c r="C78" s="565"/>
      <c r="D78" s="565"/>
      <c r="E78" s="565"/>
      <c r="F78" s="36" t="s">
        <v>25</v>
      </c>
      <c r="G78" s="36" t="s">
        <v>26</v>
      </c>
      <c r="H78" s="36" t="s">
        <v>27</v>
      </c>
      <c r="I78" s="36" t="s">
        <v>28</v>
      </c>
      <c r="J78" s="521" t="s">
        <v>29</v>
      </c>
      <c r="K78" s="522"/>
      <c r="L78" s="522"/>
    </row>
    <row r="79" spans="1:15" ht="128.1" customHeight="1" x14ac:dyDescent="0.2">
      <c r="A79" s="4">
        <v>1</v>
      </c>
      <c r="B79" s="573" t="s">
        <v>103</v>
      </c>
      <c r="C79" s="573"/>
      <c r="D79" s="573"/>
      <c r="E79" s="573"/>
      <c r="F79" s="25"/>
      <c r="G79" s="37"/>
      <c r="H79" s="37">
        <v>1</v>
      </c>
      <c r="I79" s="37"/>
      <c r="J79" s="574" t="s">
        <v>104</v>
      </c>
      <c r="K79" s="574"/>
      <c r="L79" s="574"/>
      <c r="M79" s="38"/>
    </row>
    <row r="80" spans="1:15" ht="84" customHeight="1" x14ac:dyDescent="0.2">
      <c r="A80" s="4">
        <v>2</v>
      </c>
      <c r="B80" s="573" t="s">
        <v>105</v>
      </c>
      <c r="C80" s="573"/>
      <c r="D80" s="573"/>
      <c r="E80" s="573"/>
      <c r="F80" s="25"/>
      <c r="G80" s="37"/>
      <c r="H80" s="37">
        <v>1</v>
      </c>
      <c r="I80" s="37"/>
      <c r="J80" s="575" t="s">
        <v>106</v>
      </c>
      <c r="K80" s="576"/>
      <c r="L80" s="577"/>
    </row>
    <row r="81" spans="1:19" ht="60" customHeight="1" x14ac:dyDescent="0.2">
      <c r="A81" s="4">
        <v>3</v>
      </c>
      <c r="B81" s="573" t="s">
        <v>107</v>
      </c>
      <c r="C81" s="573"/>
      <c r="D81" s="573"/>
      <c r="E81" s="573"/>
      <c r="F81" s="25">
        <v>1</v>
      </c>
      <c r="G81" s="37"/>
      <c r="H81" s="37"/>
      <c r="I81" s="37"/>
      <c r="J81" s="578"/>
      <c r="K81" s="579"/>
      <c r="L81" s="580"/>
    </row>
    <row r="82" spans="1:19" ht="60.95" customHeight="1" x14ac:dyDescent="0.2">
      <c r="A82" s="4">
        <v>4</v>
      </c>
      <c r="B82" s="581" t="s">
        <v>108</v>
      </c>
      <c r="C82" s="581"/>
      <c r="D82" s="581"/>
      <c r="E82" s="582"/>
      <c r="F82" s="25"/>
      <c r="G82" s="37">
        <v>1</v>
      </c>
      <c r="H82" s="37"/>
      <c r="I82" s="37"/>
      <c r="J82" s="574" t="s">
        <v>109</v>
      </c>
      <c r="K82" s="574"/>
      <c r="L82" s="574"/>
      <c r="N82" s="3" t="s">
        <v>110</v>
      </c>
    </row>
    <row r="83" spans="1:19" x14ac:dyDescent="0.2">
      <c r="B83" s="567" t="s">
        <v>111</v>
      </c>
      <c r="C83" s="568"/>
      <c r="D83" s="568"/>
      <c r="E83" s="569"/>
      <c r="F83" s="33">
        <f>SUM(F79:F82)</f>
        <v>1</v>
      </c>
      <c r="G83" s="33">
        <f>SUM(G79:G82)</f>
        <v>1</v>
      </c>
      <c r="H83" s="33">
        <f>SUM(H79:H82)</f>
        <v>2</v>
      </c>
      <c r="I83" s="33">
        <f>SUM(I79:I82)</f>
        <v>0</v>
      </c>
      <c r="J83" s="559">
        <f>F83+G83+H83+I83</f>
        <v>4</v>
      </c>
      <c r="K83" s="559"/>
      <c r="L83" s="559"/>
    </row>
    <row r="84" spans="1:19" x14ac:dyDescent="0.2">
      <c r="B84" s="560" t="s">
        <v>83</v>
      </c>
      <c r="C84" s="560"/>
      <c r="D84" s="560"/>
      <c r="E84" s="560"/>
      <c r="F84" s="560"/>
      <c r="G84" s="560"/>
      <c r="H84" s="560"/>
      <c r="I84" s="560"/>
      <c r="J84" s="560"/>
      <c r="K84" s="560"/>
      <c r="L84" s="560"/>
    </row>
    <row r="85" spans="1:19" x14ac:dyDescent="0.2">
      <c r="B85" s="561" t="s">
        <v>112</v>
      </c>
      <c r="C85" s="561"/>
      <c r="D85" s="561"/>
      <c r="E85" s="561"/>
      <c r="F85" s="561"/>
      <c r="G85" s="561"/>
      <c r="H85" s="561"/>
      <c r="I85" s="561"/>
      <c r="J85" s="39">
        <v>0.02</v>
      </c>
      <c r="K85" s="40"/>
      <c r="L85" s="21">
        <f>(E92+G92)*J85/I92</f>
        <v>4.0000000000000001E-3</v>
      </c>
      <c r="M85" s="562"/>
      <c r="N85" s="562"/>
      <c r="O85" s="562"/>
    </row>
    <row r="86" spans="1:19" x14ac:dyDescent="0.2">
      <c r="B86" s="570" t="s">
        <v>113</v>
      </c>
      <c r="C86" s="571"/>
      <c r="D86" s="572"/>
      <c r="E86" s="23" t="s">
        <v>25</v>
      </c>
      <c r="F86" s="23" t="s">
        <v>26</v>
      </c>
      <c r="G86" s="23" t="s">
        <v>27</v>
      </c>
      <c r="H86" s="23" t="s">
        <v>28</v>
      </c>
      <c r="I86" s="520" t="s">
        <v>114</v>
      </c>
      <c r="J86" s="520"/>
      <c r="K86" s="520"/>
      <c r="L86" s="520"/>
      <c r="M86" s="563"/>
      <c r="N86" s="563"/>
      <c r="O86" s="563"/>
    </row>
    <row r="87" spans="1:19" x14ac:dyDescent="0.2">
      <c r="A87" s="4">
        <v>1</v>
      </c>
      <c r="B87" s="585" t="s">
        <v>115</v>
      </c>
      <c r="C87" s="586"/>
      <c r="D87" s="587"/>
      <c r="E87" s="18"/>
      <c r="F87" s="41">
        <v>1</v>
      </c>
      <c r="G87" s="41"/>
      <c r="H87" s="41"/>
      <c r="I87" s="588" t="s">
        <v>116</v>
      </c>
      <c r="J87" s="589"/>
      <c r="K87" s="589"/>
      <c r="L87" s="590"/>
    </row>
    <row r="88" spans="1:19" x14ac:dyDescent="0.2">
      <c r="A88" s="4">
        <v>2</v>
      </c>
      <c r="B88" s="585" t="s">
        <v>117</v>
      </c>
      <c r="C88" s="586"/>
      <c r="D88" s="587"/>
      <c r="E88" s="18"/>
      <c r="F88" s="41">
        <v>1</v>
      </c>
      <c r="G88" s="41"/>
      <c r="H88" s="41"/>
      <c r="I88" s="591"/>
      <c r="J88" s="592"/>
      <c r="K88" s="592"/>
      <c r="L88" s="593"/>
    </row>
    <row r="89" spans="1:19" x14ac:dyDescent="0.2">
      <c r="A89" s="4">
        <v>3</v>
      </c>
      <c r="B89" s="585" t="s">
        <v>118</v>
      </c>
      <c r="C89" s="586"/>
      <c r="D89" s="587"/>
      <c r="E89" s="18"/>
      <c r="F89" s="41">
        <v>1</v>
      </c>
      <c r="G89" s="41"/>
      <c r="H89" s="41"/>
      <c r="I89" s="591"/>
      <c r="J89" s="592"/>
      <c r="K89" s="592"/>
      <c r="L89" s="593"/>
    </row>
    <row r="90" spans="1:19" x14ac:dyDescent="0.2">
      <c r="A90" s="4">
        <v>4</v>
      </c>
      <c r="B90" s="585" t="s">
        <v>119</v>
      </c>
      <c r="C90" s="586"/>
      <c r="D90" s="587"/>
      <c r="E90" s="18"/>
      <c r="F90" s="41">
        <v>1</v>
      </c>
      <c r="G90" s="41"/>
      <c r="H90" s="41"/>
      <c r="I90" s="591"/>
      <c r="J90" s="592"/>
      <c r="K90" s="592"/>
      <c r="L90" s="593"/>
    </row>
    <row r="91" spans="1:19" x14ac:dyDescent="0.2">
      <c r="A91" s="4">
        <v>5</v>
      </c>
      <c r="B91" s="597" t="s">
        <v>120</v>
      </c>
      <c r="C91" s="597"/>
      <c r="D91" s="597"/>
      <c r="E91" s="18">
        <v>1</v>
      </c>
      <c r="F91" s="41"/>
      <c r="G91" s="41"/>
      <c r="H91" s="41"/>
      <c r="I91" s="594"/>
      <c r="J91" s="595"/>
      <c r="K91" s="595"/>
      <c r="L91" s="596"/>
    </row>
    <row r="92" spans="1:19" x14ac:dyDescent="0.2">
      <c r="B92" s="583" t="s">
        <v>121</v>
      </c>
      <c r="C92" s="583"/>
      <c r="D92" s="583"/>
      <c r="E92" s="42">
        <f>SUM(E87:E91)</f>
        <v>1</v>
      </c>
      <c r="F92" s="42">
        <f>SUM(F87:F91)</f>
        <v>4</v>
      </c>
      <c r="G92" s="42">
        <f>SUM(G87:G91)</f>
        <v>0</v>
      </c>
      <c r="H92" s="42">
        <f>SUM(H87:H91)</f>
        <v>0</v>
      </c>
      <c r="I92" s="584">
        <f>+E92+F92+G92+H92</f>
        <v>5</v>
      </c>
      <c r="J92" s="584"/>
      <c r="K92" s="584"/>
      <c r="L92" s="584"/>
    </row>
    <row r="93" spans="1:19" s="26" customFormat="1" x14ac:dyDescent="0.2">
      <c r="A93" s="24"/>
      <c r="B93" s="560" t="s">
        <v>83</v>
      </c>
      <c r="C93" s="560"/>
      <c r="D93" s="560"/>
      <c r="E93" s="560"/>
      <c r="F93" s="560"/>
      <c r="G93" s="560"/>
      <c r="H93" s="560"/>
      <c r="I93" s="560"/>
      <c r="J93" s="560"/>
      <c r="K93" s="560"/>
      <c r="L93" s="560"/>
      <c r="M93" s="43"/>
      <c r="N93" s="43"/>
      <c r="O93" s="43"/>
      <c r="P93" s="43"/>
      <c r="Q93" s="43"/>
      <c r="R93" s="43"/>
      <c r="S93" s="44"/>
    </row>
    <row r="94" spans="1:19" s="26" customFormat="1" x14ac:dyDescent="0.2">
      <c r="A94" s="24"/>
      <c r="B94" s="561" t="s">
        <v>122</v>
      </c>
      <c r="C94" s="561"/>
      <c r="D94" s="561"/>
      <c r="E94" s="561"/>
      <c r="F94" s="561"/>
      <c r="G94" s="561"/>
      <c r="H94" s="561"/>
      <c r="I94" s="561"/>
      <c r="J94" s="20">
        <v>0.02</v>
      </c>
      <c r="K94" s="21"/>
      <c r="L94" s="21">
        <f>+(F98+H98)*J94/J98</f>
        <v>0.01</v>
      </c>
      <c r="M94" s="562"/>
      <c r="N94" s="562"/>
      <c r="O94" s="562"/>
      <c r="P94" s="43"/>
      <c r="Q94" s="45"/>
      <c r="R94" s="45"/>
      <c r="S94" s="44"/>
    </row>
    <row r="95" spans="1:19" x14ac:dyDescent="0.2">
      <c r="B95" s="520" t="s">
        <v>24</v>
      </c>
      <c r="C95" s="520"/>
      <c r="D95" s="520"/>
      <c r="E95" s="520"/>
      <c r="F95" s="23" t="s">
        <v>25</v>
      </c>
      <c r="G95" s="23" t="s">
        <v>26</v>
      </c>
      <c r="H95" s="23" t="s">
        <v>27</v>
      </c>
      <c r="I95" s="23" t="s">
        <v>28</v>
      </c>
      <c r="J95" s="521" t="s">
        <v>29</v>
      </c>
      <c r="K95" s="522"/>
      <c r="L95" s="522"/>
      <c r="M95" s="563"/>
      <c r="N95" s="563"/>
      <c r="O95" s="563"/>
      <c r="P95" s="43"/>
      <c r="Q95" s="45"/>
      <c r="R95" s="45"/>
      <c r="S95" s="46"/>
    </row>
    <row r="96" spans="1:19" s="50" customFormat="1" ht="36.950000000000003" customHeight="1" x14ac:dyDescent="0.25">
      <c r="A96" s="47">
        <v>1</v>
      </c>
      <c r="B96" s="523" t="s">
        <v>123</v>
      </c>
      <c r="C96" s="524" t="s">
        <v>123</v>
      </c>
      <c r="D96" s="524" t="s">
        <v>123</v>
      </c>
      <c r="E96" s="525" t="s">
        <v>123</v>
      </c>
      <c r="F96" s="25">
        <v>1</v>
      </c>
      <c r="G96" s="25"/>
      <c r="H96" s="25"/>
      <c r="I96" s="25"/>
      <c r="J96" s="600" t="s">
        <v>124</v>
      </c>
      <c r="K96" s="600"/>
      <c r="L96" s="600"/>
      <c r="M96" s="43"/>
      <c r="N96" s="43"/>
      <c r="O96" s="43"/>
      <c r="P96" s="48"/>
      <c r="Q96" s="45"/>
      <c r="R96" s="45"/>
      <c r="S96" s="49"/>
    </row>
    <row r="97" spans="1:18" s="50" customFormat="1" ht="26.45" customHeight="1" x14ac:dyDescent="0.25">
      <c r="A97" s="47">
        <v>2</v>
      </c>
      <c r="B97" s="523" t="s">
        <v>125</v>
      </c>
      <c r="C97" s="524" t="s">
        <v>126</v>
      </c>
      <c r="D97" s="524" t="s">
        <v>126</v>
      </c>
      <c r="E97" s="525" t="s">
        <v>126</v>
      </c>
      <c r="F97" s="25"/>
      <c r="G97" s="25">
        <v>1</v>
      </c>
      <c r="H97" s="25"/>
      <c r="I97" s="25"/>
      <c r="J97" s="600" t="s">
        <v>127</v>
      </c>
      <c r="K97" s="600"/>
      <c r="L97" s="600"/>
      <c r="M97" s="51"/>
      <c r="N97" s="51"/>
      <c r="O97" s="51"/>
      <c r="P97" s="51"/>
      <c r="Q97" s="599"/>
      <c r="R97" s="599"/>
    </row>
    <row r="98" spans="1:18" x14ac:dyDescent="0.2">
      <c r="B98" s="601" t="s">
        <v>128</v>
      </c>
      <c r="C98" s="602"/>
      <c r="D98" s="602"/>
      <c r="E98" s="603"/>
      <c r="F98" s="52">
        <f>SUM(F96:F97)</f>
        <v>1</v>
      </c>
      <c r="G98" s="52">
        <f>SUM(G96:G97)</f>
        <v>1</v>
      </c>
      <c r="H98" s="52">
        <f>SUM(H96:H97)</f>
        <v>0</v>
      </c>
      <c r="I98" s="52">
        <f>SUM(I96:I97)</f>
        <v>0</v>
      </c>
      <c r="J98" s="604">
        <f>F98+G98+H98+I98</f>
        <v>2</v>
      </c>
      <c r="K98" s="604"/>
      <c r="L98" s="604"/>
      <c r="M98" s="53"/>
      <c r="N98" s="53"/>
      <c r="O98" s="53"/>
      <c r="P98" s="53"/>
      <c r="Q98" s="599"/>
      <c r="R98" s="599"/>
    </row>
    <row r="99" spans="1:18" x14ac:dyDescent="0.2">
      <c r="B99" s="598" t="s">
        <v>129</v>
      </c>
      <c r="C99" s="598"/>
      <c r="D99" s="598"/>
      <c r="E99" s="598"/>
      <c r="F99" s="598"/>
      <c r="G99" s="598"/>
      <c r="H99" s="598"/>
      <c r="I99" s="598"/>
      <c r="J99" s="598"/>
      <c r="K99" s="598"/>
      <c r="L99" s="598"/>
      <c r="M99" s="53"/>
      <c r="N99" s="53"/>
      <c r="O99" s="53"/>
      <c r="P99" s="53"/>
      <c r="Q99" s="599"/>
      <c r="R99" s="599"/>
    </row>
    <row r="100" spans="1:18" x14ac:dyDescent="0.2">
      <c r="B100" s="561" t="s">
        <v>130</v>
      </c>
      <c r="C100" s="561"/>
      <c r="D100" s="561"/>
      <c r="E100" s="561"/>
      <c r="F100" s="561"/>
      <c r="G100" s="561"/>
      <c r="H100" s="561"/>
      <c r="I100" s="561"/>
      <c r="J100" s="30">
        <v>0.02</v>
      </c>
      <c r="K100" s="21"/>
      <c r="L100" s="21">
        <f>(F104+H104)*J100/J104</f>
        <v>0.02</v>
      </c>
      <c r="M100" s="562"/>
      <c r="N100" s="562"/>
      <c r="O100" s="562"/>
      <c r="P100" s="53"/>
      <c r="Q100" s="599"/>
      <c r="R100" s="599"/>
    </row>
    <row r="101" spans="1:18" x14ac:dyDescent="0.2">
      <c r="B101" s="520" t="s">
        <v>24</v>
      </c>
      <c r="C101" s="520"/>
      <c r="D101" s="520"/>
      <c r="E101" s="520"/>
      <c r="F101" s="23" t="s">
        <v>25</v>
      </c>
      <c r="G101" s="23" t="s">
        <v>26</v>
      </c>
      <c r="H101" s="23" t="s">
        <v>27</v>
      </c>
      <c r="I101" s="23" t="s">
        <v>28</v>
      </c>
      <c r="J101" s="521" t="s">
        <v>29</v>
      </c>
      <c r="K101" s="522"/>
      <c r="L101" s="522"/>
      <c r="M101" s="563"/>
      <c r="N101" s="563"/>
      <c r="O101" s="563"/>
      <c r="P101" s="53"/>
      <c r="Q101" s="599"/>
      <c r="R101" s="599"/>
    </row>
    <row r="102" spans="1:18" ht="69" customHeight="1" x14ac:dyDescent="0.2">
      <c r="A102" s="4">
        <v>1</v>
      </c>
      <c r="B102" s="523" t="s">
        <v>131</v>
      </c>
      <c r="C102" s="524" t="s">
        <v>132</v>
      </c>
      <c r="D102" s="524" t="s">
        <v>132</v>
      </c>
      <c r="E102" s="525" t="s">
        <v>132</v>
      </c>
      <c r="F102" s="25">
        <v>1</v>
      </c>
      <c r="G102" s="37"/>
      <c r="H102" s="37"/>
      <c r="I102" s="37"/>
      <c r="J102" s="574" t="s">
        <v>133</v>
      </c>
      <c r="K102" s="574"/>
      <c r="L102" s="574"/>
      <c r="M102" s="53"/>
      <c r="N102" s="53"/>
      <c r="O102" s="53"/>
      <c r="P102" s="53"/>
      <c r="Q102" s="54"/>
      <c r="R102" s="54"/>
    </row>
    <row r="103" spans="1:18" ht="65.45" customHeight="1" x14ac:dyDescent="0.2">
      <c r="A103" s="4">
        <v>2</v>
      </c>
      <c r="B103" s="523" t="s">
        <v>134</v>
      </c>
      <c r="C103" s="524" t="s">
        <v>135</v>
      </c>
      <c r="D103" s="524" t="s">
        <v>135</v>
      </c>
      <c r="E103" s="525" t="s">
        <v>135</v>
      </c>
      <c r="F103" s="25">
        <v>1</v>
      </c>
      <c r="G103" s="37"/>
      <c r="H103" s="37"/>
      <c r="I103" s="37"/>
      <c r="J103" s="600" t="s">
        <v>136</v>
      </c>
      <c r="K103" s="600"/>
      <c r="L103" s="600"/>
      <c r="M103" s="54"/>
      <c r="N103" s="54"/>
      <c r="O103" s="54"/>
      <c r="P103" s="54"/>
      <c r="Q103" s="54"/>
      <c r="R103" s="54"/>
    </row>
    <row r="104" spans="1:18" s="57" customFormat="1" x14ac:dyDescent="0.2">
      <c r="A104" s="55"/>
      <c r="B104" s="609" t="s">
        <v>137</v>
      </c>
      <c r="C104" s="609"/>
      <c r="D104" s="609"/>
      <c r="E104" s="609"/>
      <c r="F104" s="52">
        <f>SUM(F102:F103)</f>
        <v>2</v>
      </c>
      <c r="G104" s="52">
        <f>SUM(G102:G103)</f>
        <v>0</v>
      </c>
      <c r="H104" s="52">
        <f>SUM(H102:H103)</f>
        <v>0</v>
      </c>
      <c r="I104" s="52">
        <f>SUM(I102:I103)</f>
        <v>0</v>
      </c>
      <c r="J104" s="610">
        <f>F104+G104+H104+I104</f>
        <v>2</v>
      </c>
      <c r="K104" s="610"/>
      <c r="L104" s="610"/>
      <c r="M104" s="56"/>
      <c r="N104" s="56"/>
      <c r="O104" s="56"/>
      <c r="P104" s="56"/>
      <c r="Q104" s="56"/>
      <c r="R104" s="56"/>
    </row>
    <row r="105" spans="1:18" x14ac:dyDescent="0.2">
      <c r="B105" s="560" t="s">
        <v>83</v>
      </c>
      <c r="C105" s="560"/>
      <c r="D105" s="560"/>
      <c r="E105" s="560"/>
      <c r="F105" s="560"/>
      <c r="G105" s="560"/>
      <c r="H105" s="560"/>
      <c r="I105" s="560"/>
      <c r="J105" s="560"/>
      <c r="K105" s="560"/>
      <c r="L105" s="560"/>
    </row>
    <row r="106" spans="1:18" x14ac:dyDescent="0.2">
      <c r="B106" s="58" t="s">
        <v>138</v>
      </c>
      <c r="C106" s="58"/>
      <c r="D106" s="58"/>
      <c r="E106" s="58"/>
      <c r="F106" s="59"/>
      <c r="G106" s="59"/>
      <c r="H106" s="59"/>
      <c r="I106" s="59"/>
      <c r="J106" s="21">
        <v>0.45</v>
      </c>
      <c r="K106" s="21"/>
      <c r="L106" s="22">
        <f>+(F161+H161)*J106/J161</f>
        <v>0.28018867924528301</v>
      </c>
      <c r="M106" s="60"/>
      <c r="N106" s="61"/>
    </row>
    <row r="107" spans="1:18" x14ac:dyDescent="0.2">
      <c r="B107" s="605" t="s">
        <v>24</v>
      </c>
      <c r="C107" s="605"/>
      <c r="D107" s="605"/>
      <c r="E107" s="605"/>
      <c r="F107" s="62" t="s">
        <v>25</v>
      </c>
      <c r="G107" s="62" t="s">
        <v>26</v>
      </c>
      <c r="H107" s="62" t="s">
        <v>27</v>
      </c>
      <c r="I107" s="62" t="s">
        <v>28</v>
      </c>
      <c r="J107" s="606" t="s">
        <v>29</v>
      </c>
      <c r="K107" s="607"/>
      <c r="L107" s="607"/>
    </row>
    <row r="108" spans="1:18" ht="103.5" customHeight="1" x14ac:dyDescent="0.2">
      <c r="A108" s="63">
        <v>1</v>
      </c>
      <c r="B108" s="523" t="s">
        <v>139</v>
      </c>
      <c r="C108" s="524"/>
      <c r="D108" s="524"/>
      <c r="E108" s="525"/>
      <c r="F108" s="25"/>
      <c r="G108" s="25">
        <v>1</v>
      </c>
      <c r="H108" s="25"/>
      <c r="I108" s="25"/>
      <c r="J108" s="600" t="s">
        <v>140</v>
      </c>
      <c r="K108" s="600"/>
      <c r="L108" s="608"/>
      <c r="M108" s="64"/>
      <c r="N108" s="64"/>
      <c r="O108" s="64"/>
      <c r="P108" s="64"/>
      <c r="Q108" s="64"/>
    </row>
    <row r="109" spans="1:18" ht="117.6" customHeight="1" x14ac:dyDescent="0.2">
      <c r="A109" s="63">
        <v>2</v>
      </c>
      <c r="B109" s="523" t="s">
        <v>141</v>
      </c>
      <c r="C109" s="524"/>
      <c r="D109" s="524"/>
      <c r="E109" s="525"/>
      <c r="F109" s="25"/>
      <c r="G109" s="37">
        <v>1</v>
      </c>
      <c r="H109" s="37"/>
      <c r="I109" s="37"/>
      <c r="J109" s="600" t="s">
        <v>142</v>
      </c>
      <c r="K109" s="600"/>
      <c r="L109" s="608"/>
      <c r="M109" s="64"/>
      <c r="N109" s="64"/>
      <c r="O109" s="64"/>
      <c r="P109" s="64"/>
      <c r="Q109" s="64"/>
    </row>
    <row r="110" spans="1:18" ht="102" customHeight="1" x14ac:dyDescent="0.2">
      <c r="A110" s="63">
        <v>3</v>
      </c>
      <c r="B110" s="523" t="s">
        <v>143</v>
      </c>
      <c r="C110" s="524"/>
      <c r="D110" s="524"/>
      <c r="E110" s="525"/>
      <c r="F110" s="25"/>
      <c r="G110" s="37">
        <v>1</v>
      </c>
      <c r="H110" s="37"/>
      <c r="I110" s="37"/>
      <c r="J110" s="600" t="s">
        <v>144</v>
      </c>
      <c r="K110" s="600"/>
      <c r="L110" s="608"/>
      <c r="M110" s="64"/>
      <c r="N110" s="64"/>
      <c r="O110" s="64"/>
      <c r="P110" s="64"/>
      <c r="Q110" s="64"/>
    </row>
    <row r="111" spans="1:18" ht="64.5" customHeight="1" x14ac:dyDescent="0.2">
      <c r="A111" s="63">
        <v>4</v>
      </c>
      <c r="B111" s="523" t="s">
        <v>145</v>
      </c>
      <c r="C111" s="524"/>
      <c r="D111" s="524"/>
      <c r="E111" s="525"/>
      <c r="F111" s="25"/>
      <c r="G111" s="25">
        <v>1</v>
      </c>
      <c r="H111" s="25"/>
      <c r="I111" s="25"/>
      <c r="J111" s="600" t="s">
        <v>146</v>
      </c>
      <c r="K111" s="600"/>
      <c r="L111" s="608"/>
      <c r="M111" s="64"/>
      <c r="N111" s="64"/>
      <c r="O111" s="64"/>
      <c r="P111" s="64"/>
      <c r="Q111" s="64"/>
    </row>
    <row r="112" spans="1:18" ht="35.450000000000003" customHeight="1" x14ac:dyDescent="0.2">
      <c r="A112" s="63">
        <v>5</v>
      </c>
      <c r="B112" s="544" t="s">
        <v>147</v>
      </c>
      <c r="C112" s="545"/>
      <c r="D112" s="545"/>
      <c r="E112" s="546"/>
      <c r="F112" s="25"/>
      <c r="G112" s="37">
        <v>1</v>
      </c>
      <c r="H112" s="37"/>
      <c r="I112" s="37"/>
      <c r="J112" s="611" t="s">
        <v>148</v>
      </c>
      <c r="K112" s="612"/>
      <c r="L112" s="612"/>
      <c r="M112" s="64"/>
      <c r="N112" s="64"/>
      <c r="O112" s="64"/>
      <c r="P112" s="64"/>
      <c r="Q112" s="64"/>
    </row>
    <row r="113" spans="1:17" ht="35.450000000000003" customHeight="1" x14ac:dyDescent="0.2">
      <c r="A113" s="63">
        <v>6</v>
      </c>
      <c r="B113" s="544" t="s">
        <v>149</v>
      </c>
      <c r="C113" s="545"/>
      <c r="D113" s="545"/>
      <c r="E113" s="546"/>
      <c r="F113" s="25"/>
      <c r="G113" s="37">
        <v>1</v>
      </c>
      <c r="H113" s="37"/>
      <c r="I113" s="37"/>
      <c r="J113" s="613"/>
      <c r="K113" s="614"/>
      <c r="L113" s="614"/>
      <c r="M113" s="64"/>
      <c r="N113" s="64"/>
      <c r="O113" s="64"/>
      <c r="P113" s="64"/>
      <c r="Q113" s="64"/>
    </row>
    <row r="114" spans="1:17" ht="42.6" customHeight="1" x14ac:dyDescent="0.2">
      <c r="A114" s="63">
        <v>7</v>
      </c>
      <c r="B114" s="544" t="s">
        <v>150</v>
      </c>
      <c r="C114" s="545"/>
      <c r="D114" s="545"/>
      <c r="E114" s="546"/>
      <c r="F114" s="25">
        <v>1</v>
      </c>
      <c r="G114" s="25"/>
      <c r="H114" s="25"/>
      <c r="I114" s="25"/>
      <c r="J114" s="613"/>
      <c r="K114" s="614"/>
      <c r="L114" s="614"/>
      <c r="M114" s="64"/>
      <c r="N114" s="64"/>
      <c r="O114" s="64"/>
      <c r="P114" s="64"/>
      <c r="Q114" s="64"/>
    </row>
    <row r="115" spans="1:17" ht="26.45" customHeight="1" x14ac:dyDescent="0.2">
      <c r="A115" s="63">
        <v>8</v>
      </c>
      <c r="B115" s="544" t="s">
        <v>151</v>
      </c>
      <c r="C115" s="545"/>
      <c r="D115" s="545"/>
      <c r="E115" s="546"/>
      <c r="F115" s="25">
        <v>1</v>
      </c>
      <c r="G115" s="37"/>
      <c r="H115" s="37"/>
      <c r="I115" s="37"/>
      <c r="J115" s="611" t="s">
        <v>152</v>
      </c>
      <c r="K115" s="612"/>
      <c r="L115" s="612"/>
      <c r="M115" s="64"/>
      <c r="N115" s="64"/>
      <c r="O115" s="64"/>
      <c r="P115" s="64"/>
      <c r="Q115" s="64"/>
    </row>
    <row r="116" spans="1:17" ht="26.45" customHeight="1" x14ac:dyDescent="0.2">
      <c r="A116" s="63">
        <v>9</v>
      </c>
      <c r="B116" s="544" t="s">
        <v>153</v>
      </c>
      <c r="C116" s="545"/>
      <c r="D116" s="545"/>
      <c r="E116" s="546"/>
      <c r="F116" s="25">
        <v>1</v>
      </c>
      <c r="G116" s="37"/>
      <c r="H116" s="37"/>
      <c r="I116" s="37"/>
      <c r="J116" s="613"/>
      <c r="K116" s="614"/>
      <c r="L116" s="614"/>
      <c r="M116" s="64"/>
      <c r="N116" s="64"/>
      <c r="O116" s="64"/>
      <c r="P116" s="64"/>
      <c r="Q116" s="64"/>
    </row>
    <row r="117" spans="1:17" ht="26.45" customHeight="1" x14ac:dyDescent="0.2">
      <c r="A117" s="63">
        <v>10</v>
      </c>
      <c r="B117" s="544" t="s">
        <v>154</v>
      </c>
      <c r="C117" s="545"/>
      <c r="D117" s="545"/>
      <c r="E117" s="546"/>
      <c r="F117" s="25">
        <v>1</v>
      </c>
      <c r="G117" s="25"/>
      <c r="H117" s="25"/>
      <c r="I117" s="25"/>
      <c r="J117" s="613"/>
      <c r="K117" s="614"/>
      <c r="L117" s="614"/>
      <c r="M117" s="64"/>
      <c r="N117" s="64"/>
      <c r="O117" s="64"/>
      <c r="P117" s="64"/>
      <c r="Q117" s="64"/>
    </row>
    <row r="118" spans="1:17" ht="39.6" customHeight="1" x14ac:dyDescent="0.2">
      <c r="A118" s="63">
        <v>11</v>
      </c>
      <c r="B118" s="544" t="s">
        <v>155</v>
      </c>
      <c r="C118" s="545"/>
      <c r="D118" s="545"/>
      <c r="E118" s="546"/>
      <c r="F118" s="25">
        <v>1</v>
      </c>
      <c r="G118" s="37"/>
      <c r="H118" s="37"/>
      <c r="I118" s="37"/>
      <c r="J118" s="615"/>
      <c r="K118" s="616"/>
      <c r="L118" s="616"/>
      <c r="M118" s="64"/>
      <c r="N118" s="64"/>
      <c r="O118" s="64"/>
      <c r="P118" s="64"/>
      <c r="Q118" s="64"/>
    </row>
    <row r="119" spans="1:17" ht="54" customHeight="1" x14ac:dyDescent="0.2">
      <c r="A119" s="63">
        <v>12</v>
      </c>
      <c r="B119" s="523" t="s">
        <v>156</v>
      </c>
      <c r="C119" s="524"/>
      <c r="D119" s="524"/>
      <c r="E119" s="525"/>
      <c r="F119" s="25">
        <v>1</v>
      </c>
      <c r="G119" s="37"/>
      <c r="H119" s="37"/>
      <c r="I119" s="37"/>
      <c r="J119" s="600" t="s">
        <v>157</v>
      </c>
      <c r="K119" s="600"/>
      <c r="L119" s="608"/>
      <c r="M119" s="64"/>
      <c r="N119" s="64"/>
      <c r="O119" s="64"/>
      <c r="P119" s="64"/>
      <c r="Q119" s="64"/>
    </row>
    <row r="120" spans="1:17" ht="58.5" customHeight="1" x14ac:dyDescent="0.2">
      <c r="A120" s="63">
        <v>13</v>
      </c>
      <c r="B120" s="523" t="s">
        <v>158</v>
      </c>
      <c r="C120" s="524"/>
      <c r="D120" s="524"/>
      <c r="E120" s="525"/>
      <c r="F120" s="25">
        <v>1</v>
      </c>
      <c r="G120" s="25"/>
      <c r="H120" s="25"/>
      <c r="I120" s="25"/>
      <c r="J120" s="600" t="s">
        <v>159</v>
      </c>
      <c r="K120" s="600"/>
      <c r="L120" s="608"/>
      <c r="M120" s="64"/>
      <c r="N120" s="64"/>
      <c r="O120" s="64"/>
      <c r="P120" s="64"/>
      <c r="Q120" s="64"/>
    </row>
    <row r="121" spans="1:17" ht="110.1" customHeight="1" x14ac:dyDescent="0.2">
      <c r="A121" s="63">
        <v>14</v>
      </c>
      <c r="B121" s="523" t="s">
        <v>160</v>
      </c>
      <c r="C121" s="524"/>
      <c r="D121" s="524"/>
      <c r="E121" s="525"/>
      <c r="F121" s="25">
        <v>1</v>
      </c>
      <c r="G121" s="37"/>
      <c r="H121" s="37"/>
      <c r="I121" s="37"/>
      <c r="J121" s="556" t="s">
        <v>161</v>
      </c>
      <c r="K121" s="557"/>
      <c r="L121" s="566"/>
      <c r="M121" s="64"/>
      <c r="N121" s="64"/>
      <c r="O121" s="64"/>
      <c r="P121" s="64"/>
      <c r="Q121" s="64"/>
    </row>
    <row r="122" spans="1:17" ht="73.5" customHeight="1" x14ac:dyDescent="0.2">
      <c r="A122" s="63">
        <v>15</v>
      </c>
      <c r="B122" s="523" t="s">
        <v>162</v>
      </c>
      <c r="C122" s="524"/>
      <c r="D122" s="524"/>
      <c r="E122" s="525"/>
      <c r="F122" s="25">
        <v>1</v>
      </c>
      <c r="G122" s="37"/>
      <c r="H122" s="37"/>
      <c r="I122" s="37"/>
      <c r="J122" s="556" t="s">
        <v>163</v>
      </c>
      <c r="K122" s="557"/>
      <c r="L122" s="557"/>
      <c r="M122" s="617"/>
      <c r="N122" s="617"/>
      <c r="O122" s="617"/>
      <c r="P122" s="617"/>
      <c r="Q122" s="64"/>
    </row>
    <row r="123" spans="1:17" ht="80.45" customHeight="1" x14ac:dyDescent="0.2">
      <c r="A123" s="63">
        <v>16</v>
      </c>
      <c r="B123" s="523" t="s">
        <v>164</v>
      </c>
      <c r="C123" s="524"/>
      <c r="D123" s="524"/>
      <c r="E123" s="525"/>
      <c r="F123" s="25"/>
      <c r="G123" s="25"/>
      <c r="H123" s="25"/>
      <c r="I123" s="25">
        <v>1</v>
      </c>
      <c r="J123" s="556" t="s">
        <v>165</v>
      </c>
      <c r="K123" s="557"/>
      <c r="L123" s="557"/>
      <c r="M123" s="617"/>
      <c r="N123" s="617"/>
      <c r="O123" s="617"/>
      <c r="P123" s="617"/>
      <c r="Q123" s="64"/>
    </row>
    <row r="124" spans="1:17" ht="51" customHeight="1" x14ac:dyDescent="0.2">
      <c r="A124" s="63">
        <v>17</v>
      </c>
      <c r="B124" s="523" t="s">
        <v>166</v>
      </c>
      <c r="C124" s="524"/>
      <c r="D124" s="524"/>
      <c r="E124" s="525"/>
      <c r="F124" s="25"/>
      <c r="G124" s="37"/>
      <c r="H124" s="37"/>
      <c r="I124" s="37">
        <v>1</v>
      </c>
      <c r="J124" s="556" t="s">
        <v>167</v>
      </c>
      <c r="K124" s="557"/>
      <c r="L124" s="557"/>
      <c r="M124" s="617"/>
      <c r="N124" s="617"/>
      <c r="O124" s="617"/>
      <c r="P124" s="617"/>
      <c r="Q124" s="64"/>
    </row>
    <row r="125" spans="1:17" ht="15.95" customHeight="1" x14ac:dyDescent="0.2">
      <c r="A125" s="63">
        <v>18</v>
      </c>
      <c r="B125" s="544" t="s">
        <v>168</v>
      </c>
      <c r="C125" s="545"/>
      <c r="D125" s="545"/>
      <c r="E125" s="546"/>
      <c r="F125" s="25"/>
      <c r="G125" s="37"/>
      <c r="H125" s="37"/>
      <c r="I125" s="37">
        <v>1</v>
      </c>
      <c r="J125" s="588" t="s">
        <v>169</v>
      </c>
      <c r="K125" s="589"/>
      <c r="L125" s="590"/>
      <c r="M125" s="617"/>
      <c r="N125" s="617"/>
      <c r="O125" s="617"/>
      <c r="P125" s="617"/>
      <c r="Q125" s="64"/>
    </row>
    <row r="126" spans="1:17" x14ac:dyDescent="0.2">
      <c r="A126" s="63">
        <v>19</v>
      </c>
      <c r="B126" s="544" t="s">
        <v>170</v>
      </c>
      <c r="C126" s="545"/>
      <c r="D126" s="545"/>
      <c r="E126" s="546"/>
      <c r="F126" s="25"/>
      <c r="G126" s="25"/>
      <c r="H126" s="25"/>
      <c r="I126" s="25">
        <v>1</v>
      </c>
      <c r="J126" s="591"/>
      <c r="K126" s="592"/>
      <c r="L126" s="593"/>
      <c r="M126" s="617"/>
      <c r="N126" s="617"/>
      <c r="O126" s="617"/>
      <c r="P126" s="617"/>
      <c r="Q126" s="64"/>
    </row>
    <row r="127" spans="1:17" x14ac:dyDescent="0.2">
      <c r="A127" s="63">
        <v>20</v>
      </c>
      <c r="B127" s="544" t="s">
        <v>171</v>
      </c>
      <c r="C127" s="545"/>
      <c r="D127" s="545"/>
      <c r="E127" s="546"/>
      <c r="F127" s="25"/>
      <c r="G127" s="37"/>
      <c r="H127" s="37"/>
      <c r="I127" s="37">
        <v>1</v>
      </c>
      <c r="J127" s="591"/>
      <c r="K127" s="592"/>
      <c r="L127" s="593"/>
      <c r="M127" s="617"/>
      <c r="N127" s="617"/>
      <c r="O127" s="617"/>
      <c r="P127" s="617"/>
      <c r="Q127" s="64"/>
    </row>
    <row r="128" spans="1:17" x14ac:dyDescent="0.2">
      <c r="A128" s="63">
        <v>21</v>
      </c>
      <c r="B128" s="544" t="s">
        <v>172</v>
      </c>
      <c r="C128" s="545"/>
      <c r="D128" s="545"/>
      <c r="E128" s="546"/>
      <c r="F128" s="25"/>
      <c r="G128" s="37"/>
      <c r="H128" s="37"/>
      <c r="I128" s="37">
        <v>1</v>
      </c>
      <c r="J128" s="591"/>
      <c r="K128" s="592"/>
      <c r="L128" s="593"/>
      <c r="M128" s="617"/>
      <c r="N128" s="617"/>
      <c r="O128" s="617"/>
      <c r="P128" s="617"/>
      <c r="Q128" s="64"/>
    </row>
    <row r="129" spans="1:17" x14ac:dyDescent="0.2">
      <c r="A129" s="63">
        <v>22</v>
      </c>
      <c r="B129" s="544" t="s">
        <v>173</v>
      </c>
      <c r="C129" s="545"/>
      <c r="D129" s="545"/>
      <c r="E129" s="546"/>
      <c r="F129" s="25"/>
      <c r="G129" s="37"/>
      <c r="H129" s="37"/>
      <c r="I129" s="37">
        <v>1</v>
      </c>
      <c r="J129" s="591"/>
      <c r="K129" s="592"/>
      <c r="L129" s="593"/>
      <c r="M129" s="617"/>
      <c r="N129" s="617"/>
      <c r="O129" s="617"/>
      <c r="P129" s="617"/>
      <c r="Q129" s="64"/>
    </row>
    <row r="130" spans="1:17" x14ac:dyDescent="0.2">
      <c r="A130" s="63">
        <v>23</v>
      </c>
      <c r="B130" s="544" t="s">
        <v>174</v>
      </c>
      <c r="C130" s="545"/>
      <c r="D130" s="545"/>
      <c r="E130" s="546"/>
      <c r="F130" s="25"/>
      <c r="G130" s="25"/>
      <c r="H130" s="25">
        <v>1</v>
      </c>
      <c r="I130" s="25"/>
      <c r="J130" s="591"/>
      <c r="K130" s="592"/>
      <c r="L130" s="593"/>
      <c r="M130" s="617"/>
      <c r="N130" s="617"/>
      <c r="O130" s="617"/>
      <c r="P130" s="617"/>
      <c r="Q130" s="64"/>
    </row>
    <row r="131" spans="1:17" x14ac:dyDescent="0.2">
      <c r="A131" s="63">
        <v>24</v>
      </c>
      <c r="B131" s="544" t="s">
        <v>175</v>
      </c>
      <c r="C131" s="545"/>
      <c r="D131" s="545"/>
      <c r="E131" s="546"/>
      <c r="F131" s="25"/>
      <c r="G131" s="37"/>
      <c r="H131" s="37">
        <v>1</v>
      </c>
      <c r="I131" s="37"/>
      <c r="J131" s="591"/>
      <c r="K131" s="592"/>
      <c r="L131" s="593"/>
      <c r="M131" s="617"/>
      <c r="N131" s="617"/>
      <c r="O131" s="617"/>
      <c r="P131" s="617"/>
      <c r="Q131" s="64"/>
    </row>
    <row r="132" spans="1:17" x14ac:dyDescent="0.2">
      <c r="A132" s="63">
        <v>25</v>
      </c>
      <c r="B132" s="544" t="s">
        <v>176</v>
      </c>
      <c r="C132" s="545"/>
      <c r="D132" s="545"/>
      <c r="E132" s="546"/>
      <c r="F132" s="25"/>
      <c r="G132" s="37"/>
      <c r="H132" s="37">
        <v>1</v>
      </c>
      <c r="I132" s="37"/>
      <c r="J132" s="591"/>
      <c r="K132" s="592"/>
      <c r="L132" s="593"/>
      <c r="M132" s="617"/>
      <c r="N132" s="617"/>
      <c r="O132" s="617"/>
      <c r="P132" s="617"/>
      <c r="Q132" s="64"/>
    </row>
    <row r="133" spans="1:17" x14ac:dyDescent="0.2">
      <c r="A133" s="63">
        <v>26</v>
      </c>
      <c r="B133" s="544" t="s">
        <v>177</v>
      </c>
      <c r="C133" s="545"/>
      <c r="D133" s="545"/>
      <c r="E133" s="546"/>
      <c r="F133" s="25"/>
      <c r="G133" s="25"/>
      <c r="H133" s="25">
        <v>1</v>
      </c>
      <c r="I133" s="25"/>
      <c r="J133" s="591"/>
      <c r="K133" s="592"/>
      <c r="L133" s="593"/>
      <c r="M133" s="617"/>
      <c r="N133" s="617"/>
      <c r="O133" s="617"/>
      <c r="P133" s="617"/>
      <c r="Q133" s="64"/>
    </row>
    <row r="134" spans="1:17" x14ac:dyDescent="0.2">
      <c r="A134" s="63">
        <v>27</v>
      </c>
      <c r="B134" s="544" t="s">
        <v>178</v>
      </c>
      <c r="C134" s="545"/>
      <c r="D134" s="545"/>
      <c r="E134" s="546"/>
      <c r="F134" s="25"/>
      <c r="G134" s="37"/>
      <c r="H134" s="37">
        <v>1</v>
      </c>
      <c r="I134" s="37"/>
      <c r="J134" s="591"/>
      <c r="K134" s="592"/>
      <c r="L134" s="593"/>
      <c r="M134" s="617"/>
      <c r="N134" s="617"/>
      <c r="O134" s="617"/>
      <c r="P134" s="617"/>
      <c r="Q134" s="64"/>
    </row>
    <row r="135" spans="1:17" x14ac:dyDescent="0.2">
      <c r="A135" s="63">
        <v>28</v>
      </c>
      <c r="B135" s="544" t="s">
        <v>179</v>
      </c>
      <c r="C135" s="545"/>
      <c r="D135" s="545"/>
      <c r="E135" s="546"/>
      <c r="F135" s="25"/>
      <c r="G135" s="37"/>
      <c r="H135" s="37">
        <v>1</v>
      </c>
      <c r="I135" s="37"/>
      <c r="J135" s="591"/>
      <c r="K135" s="592"/>
      <c r="L135" s="593"/>
      <c r="M135" s="617"/>
      <c r="N135" s="617"/>
      <c r="O135" s="617"/>
      <c r="P135" s="617"/>
      <c r="Q135" s="64"/>
    </row>
    <row r="136" spans="1:17" x14ac:dyDescent="0.2">
      <c r="A136" s="63">
        <v>29</v>
      </c>
      <c r="B136" s="544" t="s">
        <v>180</v>
      </c>
      <c r="C136" s="545"/>
      <c r="D136" s="545"/>
      <c r="E136" s="546"/>
      <c r="F136" s="25"/>
      <c r="G136" s="25"/>
      <c r="H136" s="25">
        <v>1</v>
      </c>
      <c r="I136" s="25"/>
      <c r="J136" s="591"/>
      <c r="K136" s="592"/>
      <c r="L136" s="593"/>
      <c r="M136" s="617"/>
      <c r="N136" s="617"/>
      <c r="O136" s="617"/>
      <c r="P136" s="617"/>
      <c r="Q136" s="64"/>
    </row>
    <row r="137" spans="1:17" x14ac:dyDescent="0.2">
      <c r="A137" s="63">
        <v>30</v>
      </c>
      <c r="B137" s="544" t="s">
        <v>181</v>
      </c>
      <c r="C137" s="545"/>
      <c r="D137" s="545"/>
      <c r="E137" s="546"/>
      <c r="F137" s="25"/>
      <c r="G137" s="37"/>
      <c r="H137" s="37">
        <v>1</v>
      </c>
      <c r="I137" s="37"/>
      <c r="J137" s="591"/>
      <c r="K137" s="592"/>
      <c r="L137" s="593"/>
      <c r="M137" s="617"/>
      <c r="N137" s="617"/>
      <c r="O137" s="617"/>
      <c r="P137" s="617"/>
      <c r="Q137" s="64"/>
    </row>
    <row r="138" spans="1:17" x14ac:dyDescent="0.2">
      <c r="A138" s="63">
        <v>31</v>
      </c>
      <c r="B138" s="544" t="s">
        <v>182</v>
      </c>
      <c r="C138" s="545"/>
      <c r="D138" s="545"/>
      <c r="E138" s="546"/>
      <c r="F138" s="25"/>
      <c r="G138" s="37"/>
      <c r="H138" s="37">
        <v>1</v>
      </c>
      <c r="I138" s="37"/>
      <c r="J138" s="591"/>
      <c r="K138" s="592"/>
      <c r="L138" s="593"/>
      <c r="M138" s="617"/>
      <c r="N138" s="617"/>
      <c r="O138" s="617"/>
      <c r="P138" s="617"/>
      <c r="Q138" s="64"/>
    </row>
    <row r="139" spans="1:17" x14ac:dyDescent="0.2">
      <c r="A139" s="63">
        <v>32</v>
      </c>
      <c r="B139" s="544" t="s">
        <v>183</v>
      </c>
      <c r="C139" s="545"/>
      <c r="D139" s="545"/>
      <c r="E139" s="546"/>
      <c r="F139" s="25"/>
      <c r="G139" s="25"/>
      <c r="H139" s="25">
        <v>1</v>
      </c>
      <c r="I139" s="25"/>
      <c r="J139" s="591"/>
      <c r="K139" s="592"/>
      <c r="L139" s="593"/>
      <c r="M139" s="617"/>
      <c r="N139" s="617"/>
      <c r="O139" s="617"/>
      <c r="P139" s="617"/>
      <c r="Q139" s="64"/>
    </row>
    <row r="140" spans="1:17" ht="15.6" customHeight="1" x14ac:dyDescent="0.2">
      <c r="A140" s="63">
        <v>33</v>
      </c>
      <c r="B140" s="544" t="s">
        <v>184</v>
      </c>
      <c r="C140" s="545"/>
      <c r="D140" s="545"/>
      <c r="E140" s="546"/>
      <c r="F140" s="25"/>
      <c r="G140" s="37"/>
      <c r="H140" s="37">
        <v>1</v>
      </c>
      <c r="I140" s="37"/>
      <c r="J140" s="594"/>
      <c r="K140" s="595"/>
      <c r="L140" s="596"/>
      <c r="M140" s="617"/>
      <c r="N140" s="617"/>
      <c r="O140" s="617"/>
      <c r="P140" s="617"/>
      <c r="Q140" s="64"/>
    </row>
    <row r="141" spans="1:17" ht="89.1" customHeight="1" x14ac:dyDescent="0.2">
      <c r="A141" s="63">
        <v>34</v>
      </c>
      <c r="B141" s="523" t="s">
        <v>185</v>
      </c>
      <c r="C141" s="524"/>
      <c r="D141" s="524"/>
      <c r="E141" s="525"/>
      <c r="F141" s="25"/>
      <c r="G141" s="37"/>
      <c r="H141" s="37">
        <v>1</v>
      </c>
      <c r="I141" s="25"/>
      <c r="J141" s="618" t="s">
        <v>186</v>
      </c>
      <c r="K141" s="619"/>
      <c r="L141" s="619"/>
      <c r="M141" s="617"/>
      <c r="N141" s="617"/>
      <c r="O141" s="617"/>
      <c r="P141" s="617"/>
      <c r="Q141" s="64"/>
    </row>
    <row r="142" spans="1:17" ht="76.5" customHeight="1" x14ac:dyDescent="0.2">
      <c r="A142" s="63">
        <v>35</v>
      </c>
      <c r="B142" s="523" t="s">
        <v>187</v>
      </c>
      <c r="C142" s="524"/>
      <c r="D142" s="524"/>
      <c r="E142" s="525"/>
      <c r="F142" s="25"/>
      <c r="G142" s="25"/>
      <c r="H142" s="25">
        <v>1</v>
      </c>
      <c r="I142" s="25"/>
      <c r="J142" s="618" t="s">
        <v>188</v>
      </c>
      <c r="K142" s="619"/>
      <c r="L142" s="619"/>
      <c r="M142" s="617"/>
      <c r="N142" s="617"/>
      <c r="O142" s="617"/>
      <c r="P142" s="617"/>
      <c r="Q142" s="64"/>
    </row>
    <row r="143" spans="1:17" ht="15.6" customHeight="1" x14ac:dyDescent="0.2">
      <c r="A143" s="63">
        <v>36</v>
      </c>
      <c r="B143" s="523" t="s">
        <v>189</v>
      </c>
      <c r="C143" s="524"/>
      <c r="D143" s="524"/>
      <c r="E143" s="525"/>
      <c r="F143" s="25"/>
      <c r="G143" s="37"/>
      <c r="H143" s="37">
        <v>1</v>
      </c>
      <c r="I143" s="37"/>
      <c r="J143" s="620" t="s">
        <v>190</v>
      </c>
      <c r="K143" s="621"/>
      <c r="L143" s="622"/>
      <c r="M143" s="617"/>
      <c r="N143" s="617"/>
      <c r="O143" s="617"/>
      <c r="P143" s="617"/>
      <c r="Q143" s="64"/>
    </row>
    <row r="144" spans="1:17" x14ac:dyDescent="0.2">
      <c r="A144" s="63">
        <v>37</v>
      </c>
      <c r="B144" s="544" t="s">
        <v>191</v>
      </c>
      <c r="C144" s="545"/>
      <c r="D144" s="545"/>
      <c r="E144" s="546"/>
      <c r="F144" s="25"/>
      <c r="G144" s="37"/>
      <c r="H144" s="37">
        <v>1</v>
      </c>
      <c r="I144" s="37"/>
      <c r="J144" s="623"/>
      <c r="K144" s="624"/>
      <c r="L144" s="625"/>
      <c r="M144" s="617"/>
      <c r="N144" s="617"/>
      <c r="O144" s="617"/>
      <c r="P144" s="617"/>
      <c r="Q144" s="64"/>
    </row>
    <row r="145" spans="1:17" x14ac:dyDescent="0.2">
      <c r="A145" s="63">
        <v>38</v>
      </c>
      <c r="B145" s="544" t="s">
        <v>192</v>
      </c>
      <c r="C145" s="545"/>
      <c r="D145" s="545"/>
      <c r="E145" s="546"/>
      <c r="F145" s="25"/>
      <c r="G145" s="25"/>
      <c r="H145" s="25">
        <v>1</v>
      </c>
      <c r="I145" s="25"/>
      <c r="J145" s="623"/>
      <c r="K145" s="624"/>
      <c r="L145" s="625"/>
      <c r="M145" s="617"/>
      <c r="N145" s="617"/>
      <c r="O145" s="617"/>
      <c r="P145" s="617"/>
      <c r="Q145" s="64"/>
    </row>
    <row r="146" spans="1:17" ht="15.6" customHeight="1" x14ac:dyDescent="0.2">
      <c r="A146" s="63">
        <v>39</v>
      </c>
      <c r="B146" s="544" t="s">
        <v>193</v>
      </c>
      <c r="C146" s="545"/>
      <c r="D146" s="545"/>
      <c r="E146" s="546"/>
      <c r="F146" s="25"/>
      <c r="G146" s="37"/>
      <c r="H146" s="37">
        <v>1</v>
      </c>
      <c r="I146" s="37"/>
      <c r="J146" s="626"/>
      <c r="K146" s="627"/>
      <c r="L146" s="628"/>
      <c r="M146" s="617"/>
      <c r="N146" s="617"/>
      <c r="O146" s="617"/>
      <c r="P146" s="617"/>
      <c r="Q146" s="64"/>
    </row>
    <row r="147" spans="1:17" s="50" customFormat="1" ht="60.6" customHeight="1" x14ac:dyDescent="0.25">
      <c r="A147" s="63">
        <v>40</v>
      </c>
      <c r="B147" s="523" t="s">
        <v>194</v>
      </c>
      <c r="C147" s="524"/>
      <c r="D147" s="524"/>
      <c r="E147" s="525"/>
      <c r="F147" s="25"/>
      <c r="G147" s="25"/>
      <c r="H147" s="25">
        <v>1</v>
      </c>
      <c r="I147" s="25"/>
      <c r="J147" s="629" t="s">
        <v>195</v>
      </c>
      <c r="K147" s="630"/>
      <c r="L147" s="630"/>
      <c r="M147" s="631"/>
      <c r="N147" s="631"/>
      <c r="O147" s="631"/>
      <c r="P147" s="631"/>
      <c r="Q147" s="64"/>
    </row>
    <row r="148" spans="1:17" s="50" customFormat="1" ht="78.599999999999994" customHeight="1" x14ac:dyDescent="0.25">
      <c r="A148" s="63">
        <v>41</v>
      </c>
      <c r="B148" s="523" t="s">
        <v>196</v>
      </c>
      <c r="C148" s="524"/>
      <c r="D148" s="524"/>
      <c r="E148" s="525"/>
      <c r="F148" s="25"/>
      <c r="G148" s="25"/>
      <c r="H148" s="25">
        <v>1</v>
      </c>
      <c r="I148" s="25"/>
      <c r="J148" s="629" t="s">
        <v>197</v>
      </c>
      <c r="K148" s="630"/>
      <c r="L148" s="630"/>
      <c r="M148" s="631"/>
      <c r="N148" s="631"/>
      <c r="O148" s="631"/>
      <c r="P148" s="631"/>
      <c r="Q148" s="64"/>
    </row>
    <row r="149" spans="1:17" s="50" customFormat="1" ht="77.45" customHeight="1" x14ac:dyDescent="0.25">
      <c r="A149" s="63">
        <v>42</v>
      </c>
      <c r="B149" s="523" t="s">
        <v>198</v>
      </c>
      <c r="C149" s="524"/>
      <c r="D149" s="524"/>
      <c r="E149" s="525"/>
      <c r="F149" s="25"/>
      <c r="G149" s="25"/>
      <c r="H149" s="25">
        <v>1</v>
      </c>
      <c r="I149" s="25"/>
      <c r="J149" s="629" t="s">
        <v>199</v>
      </c>
      <c r="K149" s="630"/>
      <c r="L149" s="630"/>
      <c r="M149" s="631"/>
      <c r="N149" s="631"/>
      <c r="O149" s="631"/>
      <c r="P149" s="631"/>
      <c r="Q149" s="64"/>
    </row>
    <row r="150" spans="1:17" s="50" customFormat="1" ht="60.6" customHeight="1" x14ac:dyDescent="0.25">
      <c r="A150" s="63">
        <v>43</v>
      </c>
      <c r="B150" s="523" t="s">
        <v>200</v>
      </c>
      <c r="C150" s="524"/>
      <c r="D150" s="524"/>
      <c r="E150" s="525"/>
      <c r="F150" s="25"/>
      <c r="G150" s="25"/>
      <c r="H150" s="25">
        <v>1</v>
      </c>
      <c r="I150" s="25"/>
      <c r="J150" s="629" t="s">
        <v>201</v>
      </c>
      <c r="K150" s="630"/>
      <c r="L150" s="630"/>
      <c r="M150" s="631"/>
      <c r="N150" s="631"/>
      <c r="O150" s="631"/>
      <c r="P150" s="631"/>
      <c r="Q150" s="64"/>
    </row>
    <row r="151" spans="1:17" s="50" customFormat="1" ht="34.5" customHeight="1" x14ac:dyDescent="0.25">
      <c r="A151" s="63">
        <v>44</v>
      </c>
      <c r="B151" s="523" t="s">
        <v>202</v>
      </c>
      <c r="C151" s="524"/>
      <c r="D151" s="524"/>
      <c r="E151" s="525"/>
      <c r="F151" s="25"/>
      <c r="G151" s="25"/>
      <c r="H151" s="25">
        <v>1</v>
      </c>
      <c r="I151" s="25"/>
      <c r="J151" s="620" t="s">
        <v>203</v>
      </c>
      <c r="K151" s="621"/>
      <c r="L151" s="622"/>
      <c r="M151" s="631"/>
      <c r="N151" s="631"/>
      <c r="O151" s="631"/>
      <c r="P151" s="631"/>
      <c r="Q151" s="64"/>
    </row>
    <row r="152" spans="1:17" ht="34.5" customHeight="1" x14ac:dyDescent="0.2">
      <c r="A152" s="63">
        <v>45</v>
      </c>
      <c r="B152" s="544" t="s">
        <v>204</v>
      </c>
      <c r="C152" s="545"/>
      <c r="D152" s="545"/>
      <c r="E152" s="546"/>
      <c r="F152" s="25"/>
      <c r="G152" s="25"/>
      <c r="H152" s="37">
        <v>1</v>
      </c>
      <c r="I152" s="37"/>
      <c r="J152" s="623"/>
      <c r="K152" s="624"/>
      <c r="L152" s="625"/>
      <c r="M152" s="617"/>
      <c r="N152" s="617"/>
      <c r="O152" s="617"/>
      <c r="P152" s="617"/>
      <c r="Q152" s="64"/>
    </row>
    <row r="153" spans="1:17" ht="34.5" customHeight="1" x14ac:dyDescent="0.2">
      <c r="A153" s="63">
        <v>46</v>
      </c>
      <c r="B153" s="544" t="s">
        <v>205</v>
      </c>
      <c r="C153" s="545"/>
      <c r="D153" s="545"/>
      <c r="E153" s="546"/>
      <c r="F153" s="25"/>
      <c r="G153" s="25"/>
      <c r="H153" s="37">
        <v>1</v>
      </c>
      <c r="I153" s="37"/>
      <c r="J153" s="623"/>
      <c r="K153" s="624"/>
      <c r="L153" s="625"/>
      <c r="M153" s="617"/>
      <c r="N153" s="617"/>
      <c r="O153" s="617"/>
      <c r="P153" s="617"/>
      <c r="Q153" s="64"/>
    </row>
    <row r="154" spans="1:17" ht="34.5" customHeight="1" x14ac:dyDescent="0.2">
      <c r="A154" s="63">
        <v>47</v>
      </c>
      <c r="B154" s="544" t="s">
        <v>206</v>
      </c>
      <c r="C154" s="545"/>
      <c r="D154" s="545"/>
      <c r="E154" s="546"/>
      <c r="F154" s="25"/>
      <c r="G154" s="25">
        <v>1</v>
      </c>
      <c r="H154" s="25"/>
      <c r="I154" s="25"/>
      <c r="J154" s="623"/>
      <c r="K154" s="624"/>
      <c r="L154" s="625"/>
      <c r="M154" s="617"/>
      <c r="N154" s="617"/>
      <c r="O154" s="617"/>
      <c r="P154" s="617"/>
      <c r="Q154" s="64"/>
    </row>
    <row r="155" spans="1:17" ht="34.5" customHeight="1" x14ac:dyDescent="0.2">
      <c r="A155" s="63">
        <v>48</v>
      </c>
      <c r="B155" s="544" t="s">
        <v>207</v>
      </c>
      <c r="C155" s="545"/>
      <c r="D155" s="545"/>
      <c r="E155" s="546"/>
      <c r="F155" s="25"/>
      <c r="G155" s="25">
        <v>1</v>
      </c>
      <c r="H155" s="37"/>
      <c r="I155" s="37"/>
      <c r="J155" s="623"/>
      <c r="K155" s="624"/>
      <c r="L155" s="625"/>
      <c r="M155" s="617"/>
      <c r="N155" s="617"/>
      <c r="O155" s="617"/>
      <c r="P155" s="617"/>
      <c r="Q155" s="64"/>
    </row>
    <row r="156" spans="1:17" ht="34.5" customHeight="1" x14ac:dyDescent="0.2">
      <c r="A156" s="63">
        <v>49</v>
      </c>
      <c r="B156" s="544" t="s">
        <v>208</v>
      </c>
      <c r="C156" s="545"/>
      <c r="D156" s="545"/>
      <c r="E156" s="546"/>
      <c r="F156" s="25"/>
      <c r="G156" s="25">
        <v>1</v>
      </c>
      <c r="H156" s="37"/>
      <c r="I156" s="37"/>
      <c r="J156" s="623"/>
      <c r="K156" s="624"/>
      <c r="L156" s="625"/>
      <c r="M156" s="617"/>
      <c r="N156" s="617"/>
      <c r="O156" s="617"/>
      <c r="P156" s="617"/>
      <c r="Q156" s="64"/>
    </row>
    <row r="157" spans="1:17" ht="34.5" customHeight="1" x14ac:dyDescent="0.2">
      <c r="A157" s="63">
        <v>50</v>
      </c>
      <c r="B157" s="544" t="s">
        <v>209</v>
      </c>
      <c r="C157" s="545"/>
      <c r="D157" s="545"/>
      <c r="E157" s="546"/>
      <c r="F157" s="25"/>
      <c r="G157" s="25">
        <v>1</v>
      </c>
      <c r="H157" s="25"/>
      <c r="I157" s="25"/>
      <c r="J157" s="623"/>
      <c r="K157" s="624"/>
      <c r="L157" s="625"/>
      <c r="M157" s="617"/>
      <c r="N157" s="617"/>
      <c r="O157" s="617"/>
      <c r="P157" s="617"/>
      <c r="Q157" s="64"/>
    </row>
    <row r="158" spans="1:17" ht="34.5" customHeight="1" x14ac:dyDescent="0.2">
      <c r="A158" s="63">
        <v>51</v>
      </c>
      <c r="B158" s="544" t="s">
        <v>210</v>
      </c>
      <c r="C158" s="545"/>
      <c r="D158" s="545"/>
      <c r="E158" s="546"/>
      <c r="F158" s="25"/>
      <c r="G158" s="37">
        <v>1</v>
      </c>
      <c r="H158" s="37"/>
      <c r="I158" s="37"/>
      <c r="J158" s="623"/>
      <c r="K158" s="624"/>
      <c r="L158" s="625"/>
      <c r="M158" s="617"/>
      <c r="N158" s="617"/>
      <c r="O158" s="617"/>
      <c r="P158" s="617"/>
      <c r="Q158" s="64"/>
    </row>
    <row r="159" spans="1:17" ht="34.5" customHeight="1" x14ac:dyDescent="0.2">
      <c r="A159" s="63">
        <v>52</v>
      </c>
      <c r="B159" s="544" t="s">
        <v>211</v>
      </c>
      <c r="C159" s="545"/>
      <c r="D159" s="545"/>
      <c r="E159" s="546"/>
      <c r="F159" s="25"/>
      <c r="G159" s="37">
        <v>1</v>
      </c>
      <c r="H159" s="37"/>
      <c r="I159" s="37"/>
      <c r="J159" s="626"/>
      <c r="K159" s="627"/>
      <c r="L159" s="628"/>
      <c r="M159" s="617"/>
      <c r="N159" s="617"/>
      <c r="O159" s="617"/>
      <c r="P159" s="617"/>
      <c r="Q159" s="64"/>
    </row>
    <row r="160" spans="1:17" ht="61.5" customHeight="1" x14ac:dyDescent="0.2">
      <c r="A160" s="63">
        <v>53</v>
      </c>
      <c r="B160" s="523" t="s">
        <v>212</v>
      </c>
      <c r="C160" s="524" t="s">
        <v>212</v>
      </c>
      <c r="D160" s="524" t="s">
        <v>212</v>
      </c>
      <c r="E160" s="525" t="s">
        <v>212</v>
      </c>
      <c r="F160" s="25"/>
      <c r="G160" s="37">
        <v>1</v>
      </c>
      <c r="H160" s="37"/>
      <c r="I160" s="37"/>
      <c r="J160" s="618" t="s">
        <v>213</v>
      </c>
      <c r="K160" s="619"/>
      <c r="L160" s="619"/>
      <c r="M160" s="617"/>
      <c r="N160" s="617"/>
      <c r="O160" s="617"/>
      <c r="P160" s="617"/>
      <c r="Q160" s="64"/>
    </row>
    <row r="161" spans="1:19" x14ac:dyDescent="0.2">
      <c r="B161" s="601" t="s">
        <v>214</v>
      </c>
      <c r="C161" s="602"/>
      <c r="D161" s="602"/>
      <c r="E161" s="603"/>
      <c r="F161" s="52">
        <f>SUM(F108:F160)</f>
        <v>9</v>
      </c>
      <c r="G161" s="52">
        <f>SUM(G108:G160)</f>
        <v>13</v>
      </c>
      <c r="H161" s="52">
        <f>SUM(H108:H160)</f>
        <v>24</v>
      </c>
      <c r="I161" s="52">
        <f>SUM(I108:I160)</f>
        <v>7</v>
      </c>
      <c r="J161" s="610">
        <f>F161+G161+H161+I161</f>
        <v>53</v>
      </c>
      <c r="K161" s="610"/>
      <c r="L161" s="633"/>
      <c r="M161" s="64"/>
      <c r="N161" s="64"/>
      <c r="O161" s="64"/>
      <c r="P161" s="64"/>
      <c r="Q161" s="64"/>
    </row>
    <row r="162" spans="1:19" x14ac:dyDescent="0.2">
      <c r="B162" s="560" t="s">
        <v>83</v>
      </c>
      <c r="C162" s="560"/>
      <c r="D162" s="560"/>
      <c r="E162" s="560"/>
      <c r="F162" s="560"/>
      <c r="G162" s="560"/>
      <c r="H162" s="560"/>
      <c r="I162" s="560"/>
      <c r="J162" s="560"/>
      <c r="K162" s="560"/>
      <c r="L162" s="560"/>
      <c r="M162" s="64"/>
      <c r="N162" s="64"/>
      <c r="O162" s="64"/>
      <c r="P162" s="64"/>
      <c r="Q162" s="64"/>
    </row>
    <row r="163" spans="1:19" x14ac:dyDescent="0.2">
      <c r="B163" s="561" t="s">
        <v>215</v>
      </c>
      <c r="C163" s="561"/>
      <c r="D163" s="561"/>
      <c r="E163" s="561"/>
      <c r="F163" s="561"/>
      <c r="G163" s="561"/>
      <c r="H163" s="561"/>
      <c r="I163" s="561"/>
      <c r="J163" s="20">
        <v>0.04</v>
      </c>
      <c r="K163" s="21"/>
      <c r="L163" s="21">
        <f>+(F170+H170)*J163/J170</f>
        <v>2.4E-2</v>
      </c>
      <c r="M163" s="634"/>
      <c r="N163" s="634"/>
      <c r="O163" s="634"/>
      <c r="P163" s="46"/>
      <c r="Q163" s="46"/>
    </row>
    <row r="164" spans="1:19" x14ac:dyDescent="0.2">
      <c r="B164" s="570" t="s">
        <v>24</v>
      </c>
      <c r="C164" s="571"/>
      <c r="D164" s="571"/>
      <c r="E164" s="572"/>
      <c r="F164" s="23" t="s">
        <v>25</v>
      </c>
      <c r="G164" s="23" t="s">
        <v>26</v>
      </c>
      <c r="H164" s="23" t="s">
        <v>27</v>
      </c>
      <c r="I164" s="23" t="s">
        <v>28</v>
      </c>
      <c r="J164" s="521" t="s">
        <v>29</v>
      </c>
      <c r="K164" s="522"/>
      <c r="L164" s="522"/>
    </row>
    <row r="165" spans="1:19" ht="65.099999999999994" customHeight="1" x14ac:dyDescent="0.2">
      <c r="A165" s="4">
        <v>1</v>
      </c>
      <c r="B165" s="523" t="s">
        <v>216</v>
      </c>
      <c r="C165" s="524" t="s">
        <v>216</v>
      </c>
      <c r="D165" s="524" t="s">
        <v>216</v>
      </c>
      <c r="E165" s="525" t="s">
        <v>216</v>
      </c>
      <c r="F165" s="25">
        <v>1</v>
      </c>
      <c r="G165" s="37"/>
      <c r="H165" s="37"/>
      <c r="I165" s="37"/>
      <c r="J165" s="629" t="s">
        <v>217</v>
      </c>
      <c r="K165" s="630"/>
      <c r="L165" s="630"/>
      <c r="M165" s="632"/>
      <c r="N165" s="632"/>
      <c r="O165" s="632"/>
      <c r="P165" s="632"/>
      <c r="Q165" s="46"/>
      <c r="R165" s="46"/>
      <c r="S165" s="46"/>
    </row>
    <row r="166" spans="1:19" ht="84" customHeight="1" x14ac:dyDescent="0.2">
      <c r="A166" s="4">
        <v>2</v>
      </c>
      <c r="B166" s="523" t="s">
        <v>218</v>
      </c>
      <c r="C166" s="524" t="s">
        <v>219</v>
      </c>
      <c r="D166" s="524" t="s">
        <v>219</v>
      </c>
      <c r="E166" s="525" t="s">
        <v>219</v>
      </c>
      <c r="F166" s="25">
        <v>1</v>
      </c>
      <c r="G166" s="37"/>
      <c r="H166" s="37"/>
      <c r="I166" s="37"/>
      <c r="J166" s="629" t="s">
        <v>220</v>
      </c>
      <c r="K166" s="630"/>
      <c r="L166" s="630"/>
      <c r="M166" s="632"/>
      <c r="N166" s="632"/>
      <c r="O166" s="632"/>
      <c r="P166" s="632"/>
      <c r="Q166" s="46"/>
      <c r="R166" s="46"/>
      <c r="S166" s="46"/>
    </row>
    <row r="167" spans="1:19" ht="81.95" customHeight="1" x14ac:dyDescent="0.2">
      <c r="A167" s="4">
        <v>3</v>
      </c>
      <c r="B167" s="523" t="s">
        <v>221</v>
      </c>
      <c r="C167" s="524" t="s">
        <v>221</v>
      </c>
      <c r="D167" s="524" t="s">
        <v>221</v>
      </c>
      <c r="E167" s="525" t="s">
        <v>221</v>
      </c>
      <c r="F167" s="25">
        <v>1</v>
      </c>
      <c r="G167" s="37"/>
      <c r="H167" s="37"/>
      <c r="I167" s="37"/>
      <c r="J167" s="629" t="s">
        <v>222</v>
      </c>
      <c r="K167" s="630"/>
      <c r="L167" s="630"/>
      <c r="M167" s="632"/>
      <c r="N167" s="632"/>
      <c r="O167" s="632"/>
      <c r="P167" s="632"/>
      <c r="Q167" s="46"/>
      <c r="R167" s="46"/>
      <c r="S167" s="46"/>
    </row>
    <row r="168" spans="1:19" ht="117.95" customHeight="1" x14ac:dyDescent="0.2">
      <c r="A168" s="4">
        <v>4</v>
      </c>
      <c r="B168" s="523" t="s">
        <v>223</v>
      </c>
      <c r="C168" s="524" t="s">
        <v>224</v>
      </c>
      <c r="D168" s="524" t="s">
        <v>224</v>
      </c>
      <c r="E168" s="525" t="s">
        <v>224</v>
      </c>
      <c r="F168" s="25"/>
      <c r="G168" s="37">
        <v>1</v>
      </c>
      <c r="H168" s="37"/>
      <c r="I168" s="37"/>
      <c r="J168" s="629" t="s">
        <v>225</v>
      </c>
      <c r="K168" s="630"/>
      <c r="L168" s="630"/>
      <c r="M168" s="632"/>
      <c r="N168" s="632"/>
      <c r="O168" s="632"/>
      <c r="P168" s="632"/>
      <c r="Q168" s="46"/>
      <c r="R168" s="46"/>
      <c r="S168" s="46"/>
    </row>
    <row r="169" spans="1:19" ht="57.95" customHeight="1" x14ac:dyDescent="0.2">
      <c r="A169" s="4">
        <v>5</v>
      </c>
      <c r="B169" s="544" t="s">
        <v>226</v>
      </c>
      <c r="C169" s="545" t="s">
        <v>227</v>
      </c>
      <c r="D169" s="545" t="s">
        <v>227</v>
      </c>
      <c r="E169" s="546" t="s">
        <v>227</v>
      </c>
      <c r="F169" s="25"/>
      <c r="G169" s="37">
        <v>1</v>
      </c>
      <c r="H169" s="37"/>
      <c r="I169" s="37"/>
      <c r="J169" s="629" t="s">
        <v>228</v>
      </c>
      <c r="K169" s="630"/>
      <c r="L169" s="630"/>
      <c r="M169" s="632"/>
      <c r="N169" s="632"/>
      <c r="O169" s="632"/>
      <c r="P169" s="632"/>
      <c r="Q169" s="46"/>
      <c r="R169" s="46"/>
      <c r="S169" s="46"/>
    </row>
    <row r="170" spans="1:19" x14ac:dyDescent="0.2">
      <c r="B170" s="635" t="s">
        <v>229</v>
      </c>
      <c r="C170" s="635"/>
      <c r="D170" s="635"/>
      <c r="E170" s="635"/>
      <c r="F170" s="52">
        <f>SUM(F165:F169)</f>
        <v>3</v>
      </c>
      <c r="G170" s="52">
        <f>SUM(G165:G169)</f>
        <v>2</v>
      </c>
      <c r="H170" s="52">
        <f>SUM(H165:H169)</f>
        <v>0</v>
      </c>
      <c r="I170" s="52">
        <f>SUM(I165:I169)</f>
        <v>0</v>
      </c>
      <c r="J170" s="610">
        <f>F170+G170+H170+I170</f>
        <v>5</v>
      </c>
      <c r="K170" s="610"/>
      <c r="L170" s="633"/>
      <c r="M170" s="46"/>
      <c r="N170" s="46"/>
      <c r="O170" s="46"/>
      <c r="P170" s="46"/>
      <c r="Q170" s="46"/>
      <c r="R170" s="46"/>
      <c r="S170" s="46"/>
    </row>
    <row r="171" spans="1:19" x14ac:dyDescent="0.2">
      <c r="B171" s="560" t="s">
        <v>83</v>
      </c>
      <c r="C171" s="560"/>
      <c r="D171" s="560"/>
      <c r="E171" s="560"/>
      <c r="F171" s="560"/>
      <c r="G171" s="560"/>
      <c r="H171" s="560"/>
      <c r="I171" s="560"/>
      <c r="J171" s="560"/>
      <c r="K171" s="560"/>
      <c r="L171" s="560"/>
      <c r="M171" s="46"/>
      <c r="N171" s="46"/>
      <c r="O171" s="46"/>
      <c r="P171" s="46"/>
      <c r="Q171" s="46"/>
      <c r="R171" s="46"/>
      <c r="S171" s="46"/>
    </row>
    <row r="172" spans="1:19" x14ac:dyDescent="0.2">
      <c r="B172" s="561" t="s">
        <v>230</v>
      </c>
      <c r="C172" s="561"/>
      <c r="D172" s="561"/>
      <c r="E172" s="561"/>
      <c r="F172" s="561"/>
      <c r="G172" s="561"/>
      <c r="H172" s="561"/>
      <c r="I172" s="561"/>
      <c r="J172" s="21"/>
      <c r="K172" s="21"/>
      <c r="L172" s="22"/>
    </row>
    <row r="173" spans="1:19" x14ac:dyDescent="0.2">
      <c r="B173" s="520" t="s">
        <v>24</v>
      </c>
      <c r="C173" s="520"/>
      <c r="D173" s="520"/>
      <c r="E173" s="520"/>
      <c r="F173" s="23" t="s">
        <v>25</v>
      </c>
      <c r="G173" s="23" t="s">
        <v>26</v>
      </c>
      <c r="H173" s="23" t="s">
        <v>27</v>
      </c>
      <c r="I173" s="23" t="s">
        <v>28</v>
      </c>
      <c r="J173" s="521" t="s">
        <v>29</v>
      </c>
      <c r="K173" s="522"/>
      <c r="L173" s="522"/>
    </row>
    <row r="174" spans="1:19" x14ac:dyDescent="0.2">
      <c r="A174" s="4">
        <v>1</v>
      </c>
      <c r="B174" s="636"/>
      <c r="C174" s="637"/>
      <c r="D174" s="637"/>
      <c r="E174" s="638"/>
      <c r="F174" s="37">
        <v>1</v>
      </c>
      <c r="G174" s="37"/>
      <c r="H174" s="37"/>
      <c r="I174" s="37"/>
      <c r="J174" s="639"/>
      <c r="K174" s="640"/>
      <c r="L174" s="640"/>
    </row>
    <row r="175" spans="1:19" x14ac:dyDescent="0.2">
      <c r="A175" s="4">
        <v>2</v>
      </c>
      <c r="B175" s="636"/>
      <c r="C175" s="637"/>
      <c r="D175" s="637"/>
      <c r="E175" s="638"/>
      <c r="F175" s="37">
        <v>1</v>
      </c>
      <c r="G175" s="37"/>
      <c r="H175" s="37"/>
      <c r="I175" s="37"/>
      <c r="J175" s="640"/>
      <c r="K175" s="640"/>
      <c r="L175" s="640"/>
    </row>
    <row r="176" spans="1:19" x14ac:dyDescent="0.2">
      <c r="B176" s="636" t="s">
        <v>231</v>
      </c>
      <c r="C176" s="637"/>
      <c r="D176" s="637"/>
      <c r="E176" s="638"/>
      <c r="F176" s="52">
        <f>SUM(F173:F175)</f>
        <v>2</v>
      </c>
      <c r="G176" s="52">
        <f>SUM(G173:G175)</f>
        <v>0</v>
      </c>
      <c r="H176" s="52">
        <f>SUM(H173:H175)</f>
        <v>0</v>
      </c>
      <c r="I176" s="52">
        <f>SUM(I173:I175)</f>
        <v>0</v>
      </c>
      <c r="J176" s="610">
        <f>F176+G176+H176+I176</f>
        <v>2</v>
      </c>
      <c r="K176" s="610"/>
      <c r="L176" s="610"/>
    </row>
    <row r="177" spans="1:17" x14ac:dyDescent="0.2">
      <c r="B177" s="560" t="s">
        <v>83</v>
      </c>
      <c r="C177" s="560"/>
      <c r="D177" s="560"/>
      <c r="E177" s="560"/>
      <c r="F177" s="560"/>
      <c r="G177" s="560"/>
      <c r="H177" s="560"/>
      <c r="I177" s="560"/>
      <c r="J177" s="560"/>
      <c r="K177" s="560"/>
      <c r="L177" s="560"/>
    </row>
    <row r="178" spans="1:17" x14ac:dyDescent="0.2">
      <c r="B178" s="645" t="s">
        <v>232</v>
      </c>
      <c r="C178" s="646"/>
      <c r="D178" s="646"/>
      <c r="E178" s="646"/>
      <c r="F178" s="646"/>
      <c r="G178" s="646"/>
      <c r="H178" s="646"/>
      <c r="I178" s="646"/>
      <c r="J178" s="646"/>
      <c r="K178" s="646"/>
      <c r="L178" s="646"/>
    </row>
    <row r="179" spans="1:17" x14ac:dyDescent="0.2">
      <c r="B179" s="641" t="s">
        <v>233</v>
      </c>
      <c r="C179" s="642"/>
      <c r="D179" s="643"/>
      <c r="E179" s="641" t="s">
        <v>234</v>
      </c>
      <c r="F179" s="642"/>
      <c r="G179" s="642"/>
      <c r="H179" s="642"/>
      <c r="I179" s="642"/>
      <c r="J179" s="642"/>
      <c r="K179" s="642"/>
      <c r="L179" s="643"/>
    </row>
    <row r="180" spans="1:17" x14ac:dyDescent="0.2">
      <c r="B180" s="644" t="s">
        <v>235</v>
      </c>
      <c r="C180" s="644"/>
      <c r="D180" s="644"/>
      <c r="E180" s="641" t="s">
        <v>236</v>
      </c>
      <c r="F180" s="642"/>
      <c r="G180" s="642"/>
      <c r="H180" s="642"/>
      <c r="I180" s="642"/>
      <c r="J180" s="642"/>
      <c r="K180" s="642"/>
      <c r="L180" s="643"/>
    </row>
    <row r="181" spans="1:17" x14ac:dyDescent="0.2">
      <c r="B181" s="641" t="s">
        <v>237</v>
      </c>
      <c r="C181" s="642"/>
      <c r="D181" s="643"/>
      <c r="E181" s="641" t="s">
        <v>238</v>
      </c>
      <c r="F181" s="642"/>
      <c r="G181" s="642"/>
      <c r="H181" s="642"/>
      <c r="I181" s="642"/>
      <c r="J181" s="642"/>
      <c r="K181" s="642"/>
      <c r="L181" s="643"/>
    </row>
    <row r="182" spans="1:17" x14ac:dyDescent="0.2">
      <c r="B182" s="644" t="s">
        <v>239</v>
      </c>
      <c r="C182" s="644"/>
      <c r="D182" s="644"/>
      <c r="E182" s="641" t="s">
        <v>240</v>
      </c>
      <c r="F182" s="642"/>
      <c r="G182" s="642"/>
      <c r="H182" s="642"/>
      <c r="I182" s="642"/>
      <c r="J182" s="642"/>
      <c r="K182" s="642"/>
      <c r="L182" s="643"/>
    </row>
    <row r="183" spans="1:17" x14ac:dyDescent="0.2">
      <c r="M183" s="66"/>
      <c r="N183" s="66"/>
      <c r="O183" s="67"/>
      <c r="P183" s="66"/>
      <c r="Q183" s="66"/>
    </row>
    <row r="184" spans="1:17" x14ac:dyDescent="0.2">
      <c r="M184" s="46"/>
      <c r="N184" s="46"/>
      <c r="O184" s="46"/>
      <c r="P184" s="46"/>
      <c r="Q184" s="46"/>
    </row>
    <row r="185" spans="1:17" s="12" customFormat="1" x14ac:dyDescent="0.2">
      <c r="A185" s="1"/>
      <c r="B185" s="504"/>
      <c r="C185" s="504"/>
      <c r="D185" s="504"/>
      <c r="E185" s="504"/>
      <c r="F185" s="68"/>
      <c r="G185" s="68"/>
      <c r="H185" s="68"/>
      <c r="I185" s="68"/>
      <c r="J185" s="2"/>
      <c r="K185" s="2"/>
      <c r="L185" s="2"/>
    </row>
    <row r="186" spans="1:17" s="12" customFormat="1" x14ac:dyDescent="0.2">
      <c r="A186" s="1"/>
      <c r="B186" s="504"/>
      <c r="C186" s="504"/>
      <c r="D186" s="504"/>
      <c r="E186" s="504"/>
      <c r="F186" s="68"/>
      <c r="G186" s="68"/>
      <c r="H186" s="68"/>
      <c r="I186" s="68"/>
      <c r="J186" s="2"/>
      <c r="K186" s="2"/>
      <c r="L186" s="2"/>
    </row>
    <row r="187" spans="1:17" s="12" customFormat="1" x14ac:dyDescent="0.2">
      <c r="A187" s="1"/>
      <c r="B187" s="504"/>
      <c r="C187" s="504"/>
      <c r="D187" s="504"/>
      <c r="E187" s="504"/>
      <c r="F187" s="68"/>
      <c r="G187" s="68"/>
      <c r="H187" s="68"/>
      <c r="I187" s="68"/>
      <c r="J187" s="2"/>
      <c r="K187" s="2"/>
      <c r="L187" s="2"/>
    </row>
    <row r="188" spans="1:17" s="12" customFormat="1" x14ac:dyDescent="0.2">
      <c r="A188" s="1"/>
      <c r="B188" s="504"/>
      <c r="C188" s="504"/>
      <c r="D188" s="504"/>
      <c r="E188" s="504"/>
      <c r="F188" s="68"/>
      <c r="G188" s="68"/>
      <c r="H188" s="68"/>
      <c r="I188" s="68"/>
      <c r="J188" s="2"/>
      <c r="K188" s="2"/>
      <c r="L188" s="2"/>
    </row>
    <row r="189" spans="1:17" s="12" customFormat="1" x14ac:dyDescent="0.2">
      <c r="A189" s="1"/>
      <c r="B189" s="504"/>
      <c r="C189" s="504"/>
      <c r="D189" s="504"/>
      <c r="E189" s="504"/>
      <c r="F189" s="68"/>
      <c r="G189" s="68"/>
      <c r="H189" s="68"/>
      <c r="I189" s="68"/>
      <c r="J189" s="2"/>
      <c r="K189" s="2"/>
      <c r="L189" s="2"/>
    </row>
    <row r="190" spans="1:17" s="12" customFormat="1" x14ac:dyDescent="0.2">
      <c r="A190" s="1"/>
      <c r="B190" s="504"/>
      <c r="C190" s="504"/>
      <c r="D190" s="504"/>
      <c r="E190" s="504"/>
      <c r="F190" s="68"/>
      <c r="G190" s="68"/>
      <c r="H190" s="68"/>
      <c r="I190" s="68"/>
      <c r="J190" s="2"/>
      <c r="K190" s="2"/>
      <c r="L190" s="2"/>
    </row>
    <row r="191" spans="1:17" s="12" customFormat="1" x14ac:dyDescent="0.2">
      <c r="A191" s="1"/>
      <c r="B191" s="504"/>
      <c r="C191" s="504"/>
      <c r="D191" s="504"/>
      <c r="E191" s="504"/>
      <c r="F191" s="68"/>
      <c r="G191" s="68"/>
      <c r="H191" s="68"/>
      <c r="I191" s="68"/>
      <c r="J191" s="2"/>
      <c r="K191" s="2"/>
      <c r="L191" s="2"/>
    </row>
    <row r="192" spans="1:17" s="12" customFormat="1" x14ac:dyDescent="0.2">
      <c r="A192" s="1"/>
      <c r="B192" s="504"/>
      <c r="C192" s="504"/>
      <c r="D192" s="504"/>
      <c r="E192" s="504"/>
      <c r="F192" s="68"/>
      <c r="G192" s="68"/>
      <c r="H192" s="68"/>
      <c r="I192" s="68"/>
      <c r="J192" s="2"/>
      <c r="K192" s="2"/>
      <c r="L192" s="2"/>
    </row>
    <row r="193" spans="1:12" s="12" customFormat="1" x14ac:dyDescent="0.2">
      <c r="A193" s="1"/>
      <c r="B193" s="504"/>
      <c r="C193" s="504"/>
      <c r="D193" s="504"/>
      <c r="E193" s="504"/>
      <c r="F193" s="68"/>
      <c r="G193" s="68"/>
      <c r="H193" s="68"/>
      <c r="I193" s="68"/>
      <c r="J193" s="2"/>
      <c r="K193" s="2"/>
      <c r="L193" s="2"/>
    </row>
    <row r="194" spans="1:12" s="12" customFormat="1" x14ac:dyDescent="0.2">
      <c r="A194" s="1"/>
      <c r="B194" s="504"/>
      <c r="C194" s="504"/>
      <c r="D194" s="504"/>
      <c r="E194" s="504"/>
      <c r="F194" s="68"/>
      <c r="G194" s="68"/>
      <c r="H194" s="68"/>
      <c r="I194" s="68"/>
      <c r="J194" s="2"/>
      <c r="K194" s="2"/>
      <c r="L194" s="2"/>
    </row>
    <row r="195" spans="1:12" s="12" customFormat="1" x14ac:dyDescent="0.2">
      <c r="A195" s="1"/>
      <c r="B195" s="504"/>
      <c r="C195" s="504"/>
      <c r="D195" s="504"/>
      <c r="E195" s="504"/>
      <c r="F195" s="68"/>
      <c r="G195" s="68"/>
      <c r="H195" s="68"/>
      <c r="I195" s="68"/>
      <c r="J195" s="2"/>
      <c r="K195" s="2"/>
      <c r="L195" s="2"/>
    </row>
    <row r="196" spans="1:12" s="12" customFormat="1" x14ac:dyDescent="0.2">
      <c r="A196" s="1"/>
      <c r="B196" s="504"/>
      <c r="C196" s="504"/>
      <c r="D196" s="504"/>
      <c r="E196" s="504"/>
      <c r="F196" s="68"/>
      <c r="G196" s="68"/>
      <c r="H196" s="68"/>
      <c r="I196" s="68"/>
      <c r="J196" s="2"/>
      <c r="K196" s="2"/>
      <c r="L196" s="2"/>
    </row>
    <row r="197" spans="1:12" s="12" customFormat="1" x14ac:dyDescent="0.2">
      <c r="A197" s="1"/>
      <c r="B197" s="504"/>
      <c r="C197" s="504"/>
      <c r="D197" s="504"/>
      <c r="E197" s="504"/>
      <c r="F197" s="68"/>
      <c r="G197" s="68"/>
      <c r="H197" s="68"/>
      <c r="I197" s="68"/>
      <c r="J197" s="2"/>
      <c r="K197" s="2"/>
      <c r="L197" s="2"/>
    </row>
    <row r="198" spans="1:12" s="12" customFormat="1" x14ac:dyDescent="0.2">
      <c r="A198" s="1"/>
      <c r="B198" s="504"/>
      <c r="C198" s="504"/>
      <c r="D198" s="504"/>
      <c r="E198" s="504"/>
      <c r="F198" s="68"/>
      <c r="G198" s="68"/>
      <c r="H198" s="68"/>
      <c r="I198" s="68"/>
      <c r="J198" s="2"/>
      <c r="K198" s="2"/>
      <c r="L198" s="2"/>
    </row>
    <row r="199" spans="1:12" s="12" customFormat="1" x14ac:dyDescent="0.2">
      <c r="A199" s="1"/>
      <c r="B199" s="504"/>
      <c r="C199" s="504"/>
      <c r="D199" s="504"/>
      <c r="E199" s="504"/>
      <c r="F199" s="68"/>
      <c r="G199" s="68"/>
      <c r="H199" s="68"/>
      <c r="I199" s="68"/>
      <c r="J199" s="2"/>
      <c r="K199" s="2"/>
      <c r="L199" s="2"/>
    </row>
    <row r="200" spans="1:12" s="12" customFormat="1" x14ac:dyDescent="0.2">
      <c r="A200" s="1"/>
      <c r="B200" s="504"/>
      <c r="C200" s="504"/>
      <c r="D200" s="504"/>
      <c r="E200" s="504"/>
      <c r="F200" s="68"/>
      <c r="G200" s="68"/>
      <c r="H200" s="68"/>
      <c r="I200" s="68"/>
      <c r="J200" s="2"/>
      <c r="K200" s="2"/>
      <c r="L200" s="2"/>
    </row>
    <row r="201" spans="1:12" s="12" customFormat="1" x14ac:dyDescent="0.2">
      <c r="A201" s="1"/>
      <c r="B201" s="504"/>
      <c r="C201" s="504"/>
      <c r="D201" s="504"/>
      <c r="E201" s="504"/>
      <c r="F201" s="68"/>
      <c r="G201" s="68"/>
      <c r="H201" s="68"/>
      <c r="I201" s="68"/>
      <c r="J201" s="2"/>
      <c r="K201" s="2"/>
      <c r="L201" s="2"/>
    </row>
    <row r="202" spans="1:12" s="12" customFormat="1" x14ac:dyDescent="0.2">
      <c r="A202" s="1"/>
      <c r="B202" s="504"/>
      <c r="C202" s="504"/>
      <c r="D202" s="504"/>
      <c r="E202" s="504"/>
      <c r="F202" s="68"/>
      <c r="G202" s="68"/>
      <c r="H202" s="68"/>
      <c r="I202" s="68"/>
      <c r="J202" s="2"/>
      <c r="K202" s="2"/>
      <c r="L202" s="2"/>
    </row>
    <row r="203" spans="1:12" s="12" customFormat="1" x14ac:dyDescent="0.2">
      <c r="A203" s="1"/>
      <c r="B203" s="504"/>
      <c r="C203" s="504"/>
      <c r="D203" s="504"/>
      <c r="E203" s="504"/>
      <c r="F203" s="68"/>
      <c r="G203" s="68"/>
      <c r="H203" s="68"/>
      <c r="I203" s="68"/>
      <c r="J203" s="2"/>
      <c r="K203" s="2"/>
      <c r="L203" s="2"/>
    </row>
    <row r="204" spans="1:12" s="12" customFormat="1" x14ac:dyDescent="0.2">
      <c r="A204" s="1"/>
      <c r="B204" s="504"/>
      <c r="C204" s="504"/>
      <c r="D204" s="504"/>
      <c r="E204" s="504"/>
      <c r="F204" s="68"/>
      <c r="G204" s="68"/>
      <c r="H204" s="68"/>
      <c r="I204" s="68"/>
      <c r="J204" s="2"/>
      <c r="K204" s="2"/>
      <c r="L204" s="2"/>
    </row>
    <row r="205" spans="1:12" s="12" customFormat="1" x14ac:dyDescent="0.2">
      <c r="A205" s="1"/>
      <c r="B205" s="504"/>
      <c r="C205" s="504"/>
      <c r="D205" s="504"/>
      <c r="E205" s="504"/>
      <c r="F205" s="68"/>
      <c r="G205" s="68"/>
      <c r="H205" s="68"/>
      <c r="I205" s="68"/>
      <c r="J205" s="2"/>
      <c r="K205" s="2"/>
      <c r="L205" s="2"/>
    </row>
    <row r="206" spans="1:12" s="12" customFormat="1" x14ac:dyDescent="0.2">
      <c r="A206" s="1"/>
      <c r="B206" s="504"/>
      <c r="C206" s="504"/>
      <c r="D206" s="504"/>
      <c r="E206" s="504"/>
      <c r="F206" s="68"/>
      <c r="G206" s="68"/>
      <c r="H206" s="68"/>
      <c r="I206" s="68"/>
      <c r="J206" s="2"/>
      <c r="K206" s="2"/>
      <c r="L206" s="2"/>
    </row>
    <row r="207" spans="1:12" s="12" customFormat="1" x14ac:dyDescent="0.2">
      <c r="A207" s="1"/>
      <c r="B207" s="504"/>
      <c r="C207" s="504"/>
      <c r="D207" s="504"/>
      <c r="E207" s="504"/>
      <c r="F207" s="68"/>
      <c r="G207" s="68"/>
      <c r="H207" s="68"/>
      <c r="I207" s="68"/>
      <c r="J207" s="2"/>
      <c r="K207" s="2"/>
      <c r="L207" s="2"/>
    </row>
    <row r="208" spans="1:12" s="12" customFormat="1" x14ac:dyDescent="0.2">
      <c r="A208" s="1"/>
      <c r="B208" s="504"/>
      <c r="C208" s="504"/>
      <c r="D208" s="504"/>
      <c r="E208" s="504"/>
      <c r="F208" s="68"/>
      <c r="G208" s="68"/>
      <c r="H208" s="68"/>
      <c r="I208" s="68"/>
      <c r="J208" s="2"/>
      <c r="K208" s="2"/>
      <c r="L208" s="2"/>
    </row>
    <row r="209" spans="1:12" s="12" customFormat="1" x14ac:dyDescent="0.2">
      <c r="A209" s="1"/>
      <c r="B209" s="504"/>
      <c r="C209" s="504"/>
      <c r="D209" s="504"/>
      <c r="E209" s="504"/>
      <c r="F209" s="68"/>
      <c r="G209" s="68"/>
      <c r="H209" s="68"/>
      <c r="I209" s="68"/>
      <c r="J209" s="2"/>
      <c r="K209" s="2"/>
      <c r="L209" s="2"/>
    </row>
    <row r="210" spans="1:12" s="12" customFormat="1" x14ac:dyDescent="0.2">
      <c r="A210" s="1"/>
      <c r="B210" s="504"/>
      <c r="C210" s="504"/>
      <c r="D210" s="504"/>
      <c r="E210" s="504"/>
      <c r="F210" s="68"/>
      <c r="G210" s="68"/>
      <c r="H210" s="68"/>
      <c r="I210" s="68"/>
      <c r="J210" s="2"/>
      <c r="K210" s="2"/>
      <c r="L210" s="2"/>
    </row>
    <row r="211" spans="1:12" s="12" customFormat="1" x14ac:dyDescent="0.2">
      <c r="A211" s="1"/>
      <c r="B211" s="504"/>
      <c r="C211" s="504"/>
      <c r="D211" s="504"/>
      <c r="E211" s="504"/>
      <c r="F211" s="68"/>
      <c r="G211" s="68"/>
      <c r="H211" s="68"/>
      <c r="I211" s="68"/>
      <c r="J211" s="2"/>
      <c r="K211" s="2"/>
      <c r="L211" s="2"/>
    </row>
    <row r="212" spans="1:12" s="12" customFormat="1" x14ac:dyDescent="0.2">
      <c r="A212" s="1"/>
      <c r="B212" s="504"/>
      <c r="C212" s="504"/>
      <c r="D212" s="504"/>
      <c r="E212" s="504"/>
      <c r="F212" s="68"/>
      <c r="G212" s="68"/>
      <c r="H212" s="68"/>
      <c r="I212" s="68"/>
      <c r="J212" s="2"/>
      <c r="K212" s="2"/>
      <c r="L212" s="2"/>
    </row>
    <row r="213" spans="1:12" s="12" customFormat="1" x14ac:dyDescent="0.2">
      <c r="A213" s="1"/>
      <c r="B213" s="504"/>
      <c r="C213" s="504"/>
      <c r="D213" s="504"/>
      <c r="E213" s="504"/>
      <c r="F213" s="68"/>
      <c r="G213" s="68"/>
      <c r="H213" s="68"/>
      <c r="I213" s="68"/>
      <c r="J213" s="2"/>
      <c r="K213" s="2"/>
      <c r="L213" s="2"/>
    </row>
    <row r="214" spans="1:12" s="12" customFormat="1" x14ac:dyDescent="0.2">
      <c r="A214" s="1"/>
      <c r="B214" s="504"/>
      <c r="C214" s="504"/>
      <c r="D214" s="504"/>
      <c r="E214" s="504"/>
      <c r="F214" s="68"/>
      <c r="G214" s="68"/>
      <c r="H214" s="68"/>
      <c r="I214" s="68"/>
      <c r="J214" s="2"/>
      <c r="K214" s="2"/>
      <c r="L214" s="2"/>
    </row>
    <row r="215" spans="1:12" s="12" customFormat="1" x14ac:dyDescent="0.2">
      <c r="A215" s="1"/>
      <c r="B215" s="504"/>
      <c r="C215" s="504"/>
      <c r="D215" s="504"/>
      <c r="E215" s="504"/>
      <c r="F215" s="68"/>
      <c r="G215" s="68"/>
      <c r="H215" s="68"/>
      <c r="I215" s="68"/>
      <c r="J215" s="2"/>
      <c r="K215" s="2"/>
      <c r="L215" s="2"/>
    </row>
    <row r="216" spans="1:12" s="12" customFormat="1" x14ac:dyDescent="0.2">
      <c r="A216" s="1"/>
      <c r="B216" s="504"/>
      <c r="C216" s="504"/>
      <c r="D216" s="504"/>
      <c r="E216" s="504"/>
      <c r="F216" s="68"/>
      <c r="G216" s="68"/>
      <c r="H216" s="68"/>
      <c r="I216" s="68"/>
      <c r="J216" s="2"/>
      <c r="K216" s="2"/>
      <c r="L216" s="2"/>
    </row>
    <row r="217" spans="1:12" s="12" customFormat="1" x14ac:dyDescent="0.2">
      <c r="A217" s="1"/>
      <c r="B217" s="504"/>
      <c r="C217" s="504"/>
      <c r="D217" s="504"/>
      <c r="E217" s="504"/>
      <c r="F217" s="68"/>
      <c r="G217" s="68"/>
      <c r="H217" s="68"/>
      <c r="I217" s="68"/>
      <c r="J217" s="2"/>
      <c r="K217" s="2"/>
      <c r="L217" s="2"/>
    </row>
    <row r="218" spans="1:12" s="12" customFormat="1" x14ac:dyDescent="0.2">
      <c r="A218" s="1"/>
      <c r="B218" s="504"/>
      <c r="C218" s="504"/>
      <c r="D218" s="504"/>
      <c r="E218" s="504"/>
      <c r="F218" s="68"/>
      <c r="G218" s="68"/>
      <c r="H218" s="68"/>
      <c r="I218" s="68"/>
      <c r="J218" s="2"/>
      <c r="K218" s="2"/>
      <c r="L218" s="2"/>
    </row>
    <row r="219" spans="1:12" s="12" customFormat="1" x14ac:dyDescent="0.2">
      <c r="A219" s="1"/>
      <c r="B219" s="504"/>
      <c r="C219" s="504"/>
      <c r="D219" s="504"/>
      <c r="E219" s="504"/>
      <c r="F219" s="68"/>
      <c r="G219" s="68"/>
      <c r="H219" s="68"/>
      <c r="I219" s="68"/>
      <c r="J219" s="2"/>
      <c r="K219" s="2"/>
      <c r="L219" s="2"/>
    </row>
    <row r="220" spans="1:12" s="12" customFormat="1" x14ac:dyDescent="0.2">
      <c r="A220" s="1"/>
      <c r="B220" s="504"/>
      <c r="C220" s="504"/>
      <c r="D220" s="504"/>
      <c r="E220" s="504"/>
      <c r="F220" s="68"/>
      <c r="G220" s="68"/>
      <c r="H220" s="68"/>
      <c r="I220" s="68"/>
      <c r="J220" s="2"/>
      <c r="K220" s="2"/>
      <c r="L220" s="2"/>
    </row>
    <row r="221" spans="1:12" s="12" customFormat="1" x14ac:dyDescent="0.2">
      <c r="A221" s="1"/>
      <c r="B221" s="504"/>
      <c r="C221" s="504"/>
      <c r="D221" s="504"/>
      <c r="E221" s="504"/>
      <c r="F221" s="68"/>
      <c r="G221" s="68"/>
      <c r="H221" s="68"/>
      <c r="I221" s="68"/>
      <c r="J221" s="2"/>
      <c r="K221" s="2"/>
      <c r="L221" s="2"/>
    </row>
    <row r="222" spans="1:12" s="12" customFormat="1" x14ac:dyDescent="0.2">
      <c r="A222" s="1"/>
      <c r="B222" s="504"/>
      <c r="C222" s="504"/>
      <c r="D222" s="504"/>
      <c r="E222" s="504"/>
      <c r="F222" s="68"/>
      <c r="G222" s="68"/>
      <c r="H222" s="68"/>
      <c r="I222" s="68"/>
      <c r="J222" s="2"/>
      <c r="K222" s="2"/>
      <c r="L222" s="2"/>
    </row>
    <row r="223" spans="1:12" s="12" customFormat="1" x14ac:dyDescent="0.2">
      <c r="A223" s="1"/>
      <c r="B223" s="504"/>
      <c r="C223" s="504"/>
      <c r="D223" s="504"/>
      <c r="E223" s="504"/>
      <c r="F223" s="68"/>
      <c r="G223" s="68"/>
      <c r="H223" s="68"/>
      <c r="I223" s="68"/>
      <c r="J223" s="2"/>
      <c r="K223" s="2"/>
      <c r="L223" s="2"/>
    </row>
    <row r="224" spans="1:12" s="12" customFormat="1" x14ac:dyDescent="0.2">
      <c r="A224" s="1"/>
      <c r="B224" s="504"/>
      <c r="C224" s="504"/>
      <c r="D224" s="504"/>
      <c r="E224" s="504"/>
      <c r="F224" s="68"/>
      <c r="G224" s="68"/>
      <c r="H224" s="68"/>
      <c r="I224" s="68"/>
      <c r="J224" s="2"/>
      <c r="K224" s="2"/>
      <c r="L224" s="2"/>
    </row>
    <row r="225" spans="1:12" s="12" customFormat="1" x14ac:dyDescent="0.2">
      <c r="A225" s="1"/>
      <c r="B225" s="504"/>
      <c r="C225" s="504"/>
      <c r="D225" s="504"/>
      <c r="E225" s="504"/>
      <c r="F225" s="68"/>
      <c r="G225" s="68"/>
      <c r="H225" s="68"/>
      <c r="I225" s="68"/>
      <c r="J225" s="2"/>
      <c r="K225" s="2"/>
      <c r="L225" s="2"/>
    </row>
    <row r="226" spans="1:12" s="12" customFormat="1" x14ac:dyDescent="0.2">
      <c r="A226" s="1"/>
      <c r="B226" s="504"/>
      <c r="C226" s="504"/>
      <c r="D226" s="504"/>
      <c r="E226" s="504"/>
      <c r="F226" s="68"/>
      <c r="G226" s="68"/>
      <c r="H226" s="68"/>
      <c r="I226" s="68"/>
      <c r="J226" s="2"/>
      <c r="K226" s="2"/>
      <c r="L226" s="2"/>
    </row>
    <row r="227" spans="1:12" s="12" customFormat="1" x14ac:dyDescent="0.2">
      <c r="A227" s="1"/>
      <c r="B227" s="504"/>
      <c r="C227" s="504"/>
      <c r="D227" s="504"/>
      <c r="E227" s="504"/>
      <c r="F227" s="68"/>
      <c r="G227" s="68"/>
      <c r="H227" s="68"/>
      <c r="I227" s="68"/>
      <c r="J227" s="2"/>
      <c r="K227" s="2"/>
      <c r="L227" s="2"/>
    </row>
    <row r="228" spans="1:12" s="12" customFormat="1" x14ac:dyDescent="0.2">
      <c r="A228" s="1"/>
      <c r="B228" s="504"/>
      <c r="C228" s="504"/>
      <c r="D228" s="504"/>
      <c r="E228" s="504"/>
      <c r="F228" s="68"/>
      <c r="G228" s="68"/>
      <c r="H228" s="68"/>
      <c r="I228" s="68"/>
      <c r="J228" s="2"/>
      <c r="K228" s="2"/>
      <c r="L228" s="2"/>
    </row>
    <row r="229" spans="1:12" s="12" customFormat="1" x14ac:dyDescent="0.2">
      <c r="A229" s="1"/>
      <c r="B229" s="504"/>
      <c r="C229" s="504"/>
      <c r="D229" s="504"/>
      <c r="E229" s="504"/>
      <c r="F229" s="68"/>
      <c r="G229" s="68"/>
      <c r="H229" s="68"/>
      <c r="I229" s="68"/>
      <c r="J229" s="2"/>
      <c r="K229" s="2"/>
      <c r="L229" s="2"/>
    </row>
    <row r="230" spans="1:12" s="12" customFormat="1" x14ac:dyDescent="0.2">
      <c r="A230" s="1"/>
      <c r="B230" s="504"/>
      <c r="C230" s="504"/>
      <c r="D230" s="504"/>
      <c r="E230" s="504"/>
      <c r="F230" s="68"/>
      <c r="G230" s="68"/>
      <c r="H230" s="68"/>
      <c r="I230" s="68"/>
      <c r="J230" s="2"/>
      <c r="K230" s="2"/>
      <c r="L230" s="2"/>
    </row>
    <row r="231" spans="1:12" s="12" customFormat="1" x14ac:dyDescent="0.2">
      <c r="A231" s="1"/>
      <c r="B231" s="504"/>
      <c r="C231" s="504"/>
      <c r="D231" s="504"/>
      <c r="E231" s="504"/>
      <c r="F231" s="68"/>
      <c r="G231" s="68"/>
      <c r="H231" s="68"/>
      <c r="I231" s="68"/>
      <c r="J231" s="2"/>
      <c r="K231" s="2"/>
      <c r="L231" s="2"/>
    </row>
    <row r="232" spans="1:12" s="12" customFormat="1" x14ac:dyDescent="0.2">
      <c r="A232" s="1"/>
      <c r="B232" s="504"/>
      <c r="C232" s="504"/>
      <c r="D232" s="504"/>
      <c r="E232" s="504"/>
      <c r="F232" s="68"/>
      <c r="G232" s="68"/>
      <c r="H232" s="68"/>
      <c r="I232" s="68"/>
      <c r="J232" s="2"/>
      <c r="K232" s="2"/>
      <c r="L232" s="2"/>
    </row>
    <row r="233" spans="1:12" s="12" customFormat="1" x14ac:dyDescent="0.2">
      <c r="A233" s="1"/>
      <c r="B233" s="504"/>
      <c r="C233" s="504"/>
      <c r="D233" s="504"/>
      <c r="E233" s="504"/>
      <c r="F233" s="68"/>
      <c r="G233" s="68"/>
      <c r="H233" s="68"/>
      <c r="I233" s="68"/>
      <c r="J233" s="2"/>
      <c r="K233" s="2"/>
      <c r="L233" s="2"/>
    </row>
    <row r="234" spans="1:12" s="12" customFormat="1" x14ac:dyDescent="0.2">
      <c r="A234" s="1"/>
      <c r="B234" s="504"/>
      <c r="C234" s="504"/>
      <c r="D234" s="504"/>
      <c r="E234" s="504"/>
      <c r="F234" s="68"/>
      <c r="G234" s="68"/>
      <c r="H234" s="68"/>
      <c r="I234" s="68"/>
      <c r="J234" s="2"/>
      <c r="K234" s="2"/>
      <c r="L234" s="2"/>
    </row>
    <row r="235" spans="1:12" s="12" customFormat="1" x14ac:dyDescent="0.2">
      <c r="A235" s="1"/>
      <c r="B235" s="504"/>
      <c r="C235" s="504"/>
      <c r="D235" s="504"/>
      <c r="E235" s="504"/>
      <c r="F235" s="68"/>
      <c r="G235" s="68"/>
      <c r="H235" s="68"/>
      <c r="I235" s="68"/>
      <c r="J235" s="2"/>
      <c r="K235" s="2"/>
      <c r="L235" s="2"/>
    </row>
    <row r="236" spans="1:12" s="12" customFormat="1" x14ac:dyDescent="0.2">
      <c r="A236" s="1"/>
      <c r="B236" s="504"/>
      <c r="C236" s="504"/>
      <c r="D236" s="504"/>
      <c r="E236" s="504"/>
      <c r="F236" s="68"/>
      <c r="G236" s="68"/>
      <c r="H236" s="68"/>
      <c r="I236" s="68"/>
      <c r="J236" s="2"/>
      <c r="K236" s="2"/>
      <c r="L236" s="2"/>
    </row>
    <row r="237" spans="1:12" s="12" customFormat="1" x14ac:dyDescent="0.2">
      <c r="A237" s="1"/>
      <c r="B237" s="504"/>
      <c r="C237" s="504"/>
      <c r="D237" s="504"/>
      <c r="E237" s="504"/>
      <c r="F237" s="68"/>
      <c r="G237" s="68"/>
      <c r="H237" s="68"/>
      <c r="I237" s="68"/>
      <c r="J237" s="2"/>
      <c r="K237" s="2"/>
      <c r="L237" s="2"/>
    </row>
    <row r="238" spans="1:12" s="12" customFormat="1" x14ac:dyDescent="0.2">
      <c r="A238" s="1"/>
      <c r="B238" s="504"/>
      <c r="C238" s="504"/>
      <c r="D238" s="504"/>
      <c r="E238" s="504"/>
      <c r="F238" s="68"/>
      <c r="G238" s="68"/>
      <c r="H238" s="68"/>
      <c r="I238" s="68"/>
      <c r="J238" s="2"/>
      <c r="K238" s="2"/>
      <c r="L238" s="2"/>
    </row>
    <row r="239" spans="1:12" s="12" customFormat="1" x14ac:dyDescent="0.2">
      <c r="A239" s="1"/>
      <c r="B239" s="504"/>
      <c r="C239" s="504"/>
      <c r="D239" s="504"/>
      <c r="E239" s="504"/>
      <c r="F239" s="68"/>
      <c r="G239" s="68"/>
      <c r="H239" s="68"/>
      <c r="I239" s="68"/>
      <c r="J239" s="2"/>
      <c r="K239" s="2"/>
      <c r="L239" s="2"/>
    </row>
    <row r="240" spans="1:12" s="12" customFormat="1" x14ac:dyDescent="0.2">
      <c r="A240" s="1"/>
      <c r="B240" s="504"/>
      <c r="C240" s="504"/>
      <c r="D240" s="504"/>
      <c r="E240" s="504"/>
      <c r="F240" s="68"/>
      <c r="G240" s="68"/>
      <c r="H240" s="68"/>
      <c r="I240" s="68"/>
      <c r="J240" s="2"/>
      <c r="K240" s="2"/>
      <c r="L240" s="2"/>
    </row>
    <row r="241" spans="1:12" s="12" customFormat="1" x14ac:dyDescent="0.2">
      <c r="A241" s="1"/>
      <c r="B241" s="504"/>
      <c r="C241" s="504"/>
      <c r="D241" s="504"/>
      <c r="E241" s="504"/>
      <c r="F241" s="68"/>
      <c r="G241" s="68"/>
      <c r="H241" s="68"/>
      <c r="I241" s="68"/>
      <c r="J241" s="2"/>
      <c r="K241" s="2"/>
      <c r="L241" s="2"/>
    </row>
    <row r="242" spans="1:12" s="12" customFormat="1" x14ac:dyDescent="0.2">
      <c r="A242" s="1"/>
      <c r="B242" s="504"/>
      <c r="C242" s="504"/>
      <c r="D242" s="504"/>
      <c r="E242" s="504"/>
      <c r="F242" s="68"/>
      <c r="G242" s="68"/>
      <c r="H242" s="68"/>
      <c r="I242" s="68"/>
      <c r="J242" s="2"/>
      <c r="K242" s="2"/>
      <c r="L242" s="2"/>
    </row>
    <row r="243" spans="1:12" s="12" customFormat="1" x14ac:dyDescent="0.2">
      <c r="A243" s="1"/>
      <c r="B243" s="504"/>
      <c r="C243" s="504"/>
      <c r="D243" s="504"/>
      <c r="E243" s="504"/>
      <c r="F243" s="68"/>
      <c r="G243" s="68"/>
      <c r="H243" s="68"/>
      <c r="I243" s="68"/>
      <c r="J243" s="2"/>
      <c r="K243" s="2"/>
      <c r="L243" s="2"/>
    </row>
    <row r="244" spans="1:12" s="12" customFormat="1" x14ac:dyDescent="0.2">
      <c r="A244" s="1"/>
      <c r="B244" s="504"/>
      <c r="C244" s="504"/>
      <c r="D244" s="504"/>
      <c r="E244" s="504"/>
      <c r="F244" s="68"/>
      <c r="G244" s="68"/>
      <c r="H244" s="68"/>
      <c r="I244" s="68"/>
      <c r="J244" s="2"/>
      <c r="K244" s="2"/>
      <c r="L244" s="2"/>
    </row>
    <row r="245" spans="1:12" s="12" customFormat="1" x14ac:dyDescent="0.2">
      <c r="A245" s="1"/>
      <c r="B245" s="504"/>
      <c r="C245" s="504"/>
      <c r="D245" s="504"/>
      <c r="E245" s="504"/>
      <c r="F245" s="68"/>
      <c r="G245" s="68"/>
      <c r="H245" s="68"/>
      <c r="I245" s="68"/>
      <c r="J245" s="2"/>
      <c r="K245" s="2"/>
      <c r="L245" s="2"/>
    </row>
    <row r="246" spans="1:12" s="12" customFormat="1" x14ac:dyDescent="0.2">
      <c r="A246" s="1"/>
      <c r="B246" s="504"/>
      <c r="C246" s="504"/>
      <c r="D246" s="504"/>
      <c r="E246" s="504"/>
      <c r="F246" s="68"/>
      <c r="G246" s="68"/>
      <c r="H246" s="68"/>
      <c r="I246" s="68"/>
      <c r="J246" s="2"/>
      <c r="K246" s="2"/>
      <c r="L246" s="2"/>
    </row>
    <row r="247" spans="1:12" s="12" customFormat="1" x14ac:dyDescent="0.2">
      <c r="A247" s="1"/>
      <c r="B247" s="504"/>
      <c r="C247" s="504"/>
      <c r="D247" s="504"/>
      <c r="E247" s="504"/>
      <c r="F247" s="68"/>
      <c r="G247" s="68"/>
      <c r="H247" s="68"/>
      <c r="I247" s="68"/>
      <c r="J247" s="2"/>
      <c r="K247" s="2"/>
      <c r="L247" s="2"/>
    </row>
    <row r="248" spans="1:12" s="12" customFormat="1" x14ac:dyDescent="0.2">
      <c r="A248" s="1"/>
      <c r="B248" s="504"/>
      <c r="C248" s="504"/>
      <c r="D248" s="504"/>
      <c r="E248" s="504"/>
      <c r="F248" s="68"/>
      <c r="G248" s="68"/>
      <c r="H248" s="68"/>
      <c r="I248" s="68"/>
      <c r="J248" s="2"/>
      <c r="K248" s="2"/>
      <c r="L248" s="2"/>
    </row>
    <row r="249" spans="1:12" s="12" customFormat="1" x14ac:dyDescent="0.2">
      <c r="A249" s="1"/>
      <c r="B249" s="504"/>
      <c r="C249" s="504"/>
      <c r="D249" s="504"/>
      <c r="E249" s="504"/>
      <c r="F249" s="68"/>
      <c r="G249" s="68"/>
      <c r="H249" s="68"/>
      <c r="I249" s="68"/>
      <c r="J249" s="2"/>
      <c r="K249" s="2"/>
      <c r="L249" s="2"/>
    </row>
    <row r="250" spans="1:12" s="12" customFormat="1" x14ac:dyDescent="0.2">
      <c r="A250" s="1"/>
      <c r="B250" s="504"/>
      <c r="C250" s="504"/>
      <c r="D250" s="504"/>
      <c r="E250" s="504"/>
      <c r="F250" s="68"/>
      <c r="G250" s="68"/>
      <c r="H250" s="68"/>
      <c r="I250" s="68"/>
      <c r="J250" s="2"/>
      <c r="K250" s="2"/>
      <c r="L250" s="2"/>
    </row>
    <row r="251" spans="1:12" s="12" customFormat="1" x14ac:dyDescent="0.2">
      <c r="A251" s="1"/>
      <c r="B251" s="504"/>
      <c r="C251" s="504"/>
      <c r="D251" s="504"/>
      <c r="E251" s="504"/>
      <c r="F251" s="68"/>
      <c r="G251" s="68"/>
      <c r="H251" s="68"/>
      <c r="I251" s="68"/>
      <c r="J251" s="2"/>
      <c r="K251" s="2"/>
      <c r="L251" s="2"/>
    </row>
    <row r="252" spans="1:12" s="12" customFormat="1" x14ac:dyDescent="0.2">
      <c r="A252" s="1"/>
      <c r="B252" s="504"/>
      <c r="C252" s="504"/>
      <c r="D252" s="504"/>
      <c r="E252" s="504"/>
      <c r="F252" s="68"/>
      <c r="G252" s="68"/>
      <c r="H252" s="68"/>
      <c r="I252" s="68"/>
      <c r="J252" s="2"/>
      <c r="K252" s="2"/>
      <c r="L252" s="2"/>
    </row>
    <row r="253" spans="1:12" s="12" customFormat="1" x14ac:dyDescent="0.2">
      <c r="A253" s="1"/>
      <c r="B253" s="504"/>
      <c r="C253" s="504"/>
      <c r="D253" s="504"/>
      <c r="E253" s="504"/>
      <c r="F253" s="68"/>
      <c r="G253" s="68"/>
      <c r="H253" s="68"/>
      <c r="I253" s="68"/>
      <c r="J253" s="2"/>
      <c r="K253" s="2"/>
      <c r="L253" s="2"/>
    </row>
    <row r="254" spans="1:12" s="12" customFormat="1" x14ac:dyDescent="0.2">
      <c r="A254" s="1"/>
      <c r="B254" s="504"/>
      <c r="C254" s="504"/>
      <c r="D254" s="504"/>
      <c r="E254" s="504"/>
      <c r="F254" s="68"/>
      <c r="G254" s="68"/>
      <c r="H254" s="68"/>
      <c r="I254" s="68"/>
      <c r="J254" s="2"/>
      <c r="K254" s="2"/>
      <c r="L254" s="2"/>
    </row>
    <row r="255" spans="1:12" s="12" customFormat="1" x14ac:dyDescent="0.2">
      <c r="A255" s="1"/>
      <c r="B255" s="504"/>
      <c r="C255" s="504"/>
      <c r="D255" s="504"/>
      <c r="E255" s="504"/>
      <c r="F255" s="68"/>
      <c r="G255" s="68"/>
      <c r="H255" s="68"/>
      <c r="I255" s="68"/>
      <c r="J255" s="2"/>
      <c r="K255" s="2"/>
      <c r="L255" s="2"/>
    </row>
    <row r="256" spans="1:12" s="12" customFormat="1" x14ac:dyDescent="0.2">
      <c r="A256" s="1"/>
      <c r="F256" s="68"/>
      <c r="G256" s="68"/>
      <c r="H256" s="68"/>
      <c r="I256" s="68"/>
      <c r="J256" s="2"/>
      <c r="K256" s="2"/>
      <c r="L256" s="2"/>
    </row>
    <row r="257" spans="1:12" s="12" customFormat="1" x14ac:dyDescent="0.2">
      <c r="A257" s="1"/>
      <c r="F257" s="68"/>
      <c r="G257" s="68"/>
      <c r="H257" s="68"/>
      <c r="I257" s="68"/>
      <c r="J257" s="2"/>
      <c r="K257" s="2"/>
      <c r="L257" s="2"/>
    </row>
    <row r="258" spans="1:12" s="12" customFormat="1" x14ac:dyDescent="0.2">
      <c r="A258" s="1"/>
      <c r="F258" s="68"/>
      <c r="G258" s="68"/>
      <c r="H258" s="68"/>
      <c r="I258" s="68"/>
      <c r="J258" s="2"/>
      <c r="K258" s="2"/>
      <c r="L258" s="2"/>
    </row>
    <row r="259" spans="1:12" s="12" customFormat="1" x14ac:dyDescent="0.2">
      <c r="A259" s="1"/>
      <c r="F259" s="68"/>
      <c r="G259" s="68"/>
      <c r="H259" s="68"/>
      <c r="I259" s="68"/>
      <c r="J259" s="2"/>
      <c r="K259" s="2"/>
      <c r="L259" s="2"/>
    </row>
    <row r="260" spans="1:12" s="12" customFormat="1" x14ac:dyDescent="0.2">
      <c r="A260" s="1"/>
      <c r="F260" s="68"/>
      <c r="G260" s="68"/>
      <c r="H260" s="68"/>
      <c r="I260" s="68"/>
      <c r="J260" s="2"/>
      <c r="K260" s="2"/>
      <c r="L260" s="2"/>
    </row>
    <row r="261" spans="1:12" s="12" customFormat="1" x14ac:dyDescent="0.2">
      <c r="A261" s="1"/>
      <c r="F261" s="68"/>
      <c r="G261" s="68"/>
      <c r="H261" s="68"/>
      <c r="I261" s="68"/>
      <c r="J261" s="2"/>
      <c r="K261" s="2"/>
      <c r="L261" s="2"/>
    </row>
    <row r="262" spans="1:12" s="12" customFormat="1" x14ac:dyDescent="0.2">
      <c r="A262" s="1"/>
      <c r="F262" s="68"/>
      <c r="G262" s="68"/>
      <c r="H262" s="68"/>
      <c r="I262" s="68"/>
      <c r="J262" s="2"/>
      <c r="K262" s="2"/>
      <c r="L262" s="2"/>
    </row>
    <row r="263" spans="1:12" s="12" customFormat="1" x14ac:dyDescent="0.2">
      <c r="A263" s="1"/>
      <c r="F263" s="68"/>
      <c r="G263" s="68"/>
      <c r="H263" s="68"/>
      <c r="I263" s="68"/>
      <c r="J263" s="2"/>
      <c r="K263" s="2"/>
      <c r="L263" s="2"/>
    </row>
    <row r="264" spans="1:12" s="12" customFormat="1" x14ac:dyDescent="0.2">
      <c r="A264" s="1"/>
      <c r="F264" s="68"/>
      <c r="G264" s="68"/>
      <c r="H264" s="68"/>
      <c r="I264" s="68"/>
      <c r="J264" s="2"/>
      <c r="K264" s="2"/>
      <c r="L264" s="2"/>
    </row>
    <row r="265" spans="1:12" s="12" customFormat="1" x14ac:dyDescent="0.2">
      <c r="A265" s="1"/>
      <c r="F265" s="68"/>
      <c r="G265" s="68"/>
      <c r="H265" s="68"/>
      <c r="I265" s="68"/>
      <c r="J265" s="2"/>
      <c r="K265" s="2"/>
      <c r="L265" s="2"/>
    </row>
    <row r="266" spans="1:12" s="12" customFormat="1" x14ac:dyDescent="0.2">
      <c r="A266" s="1"/>
      <c r="F266" s="68"/>
      <c r="G266" s="68"/>
      <c r="H266" s="68"/>
      <c r="I266" s="68"/>
      <c r="J266" s="2"/>
      <c r="K266" s="2"/>
      <c r="L266" s="2"/>
    </row>
    <row r="267" spans="1:12" s="12" customFormat="1" x14ac:dyDescent="0.2">
      <c r="A267" s="1"/>
      <c r="F267" s="68"/>
      <c r="G267" s="68"/>
      <c r="H267" s="68"/>
      <c r="I267" s="68"/>
      <c r="J267" s="2"/>
      <c r="K267" s="2"/>
      <c r="L267" s="2"/>
    </row>
    <row r="268" spans="1:12" s="12" customFormat="1" x14ac:dyDescent="0.2">
      <c r="A268" s="1"/>
      <c r="F268" s="68"/>
      <c r="G268" s="68"/>
      <c r="H268" s="68"/>
      <c r="I268" s="68"/>
      <c r="J268" s="2"/>
      <c r="K268" s="2"/>
      <c r="L268" s="2"/>
    </row>
    <row r="269" spans="1:12" s="12" customFormat="1" x14ac:dyDescent="0.2">
      <c r="A269" s="1"/>
      <c r="F269" s="68"/>
      <c r="G269" s="68"/>
      <c r="H269" s="68"/>
      <c r="I269" s="68"/>
      <c r="J269" s="2"/>
      <c r="K269" s="2"/>
      <c r="L269" s="2"/>
    </row>
    <row r="270" spans="1:12" s="12" customFormat="1" x14ac:dyDescent="0.2">
      <c r="A270" s="1"/>
      <c r="F270" s="68"/>
      <c r="G270" s="68"/>
      <c r="H270" s="68"/>
      <c r="I270" s="68"/>
      <c r="J270" s="2"/>
      <c r="K270" s="2"/>
      <c r="L270" s="2"/>
    </row>
    <row r="271" spans="1:12" s="12" customFormat="1" x14ac:dyDescent="0.2">
      <c r="A271" s="1"/>
      <c r="F271" s="68"/>
      <c r="G271" s="68"/>
      <c r="H271" s="68"/>
      <c r="I271" s="68"/>
      <c r="J271" s="2"/>
      <c r="K271" s="2"/>
      <c r="L271" s="2"/>
    </row>
    <row r="272" spans="1:12" s="12" customFormat="1" x14ac:dyDescent="0.2">
      <c r="A272" s="1"/>
      <c r="F272" s="68"/>
      <c r="G272" s="68"/>
      <c r="H272" s="68"/>
      <c r="I272" s="68"/>
      <c r="J272" s="2"/>
      <c r="K272" s="2"/>
      <c r="L272" s="2"/>
    </row>
    <row r="273" spans="1:12" s="12" customFormat="1" x14ac:dyDescent="0.2">
      <c r="A273" s="1"/>
      <c r="F273" s="68"/>
      <c r="G273" s="68"/>
      <c r="H273" s="68"/>
      <c r="I273" s="68"/>
      <c r="J273" s="2"/>
      <c r="K273" s="2"/>
      <c r="L273" s="2"/>
    </row>
    <row r="274" spans="1:12" s="12" customFormat="1" x14ac:dyDescent="0.2">
      <c r="A274" s="1"/>
      <c r="F274" s="68"/>
      <c r="G274" s="68"/>
      <c r="H274" s="68"/>
      <c r="I274" s="68"/>
      <c r="J274" s="2"/>
      <c r="K274" s="2"/>
      <c r="L274" s="2"/>
    </row>
    <row r="275" spans="1:12" s="12" customFormat="1" x14ac:dyDescent="0.2">
      <c r="A275" s="1"/>
      <c r="F275" s="68"/>
      <c r="G275" s="68"/>
      <c r="H275" s="68"/>
      <c r="I275" s="68"/>
      <c r="J275" s="2"/>
      <c r="K275" s="2"/>
      <c r="L275" s="2"/>
    </row>
    <row r="276" spans="1:12" s="12" customFormat="1" x14ac:dyDescent="0.2">
      <c r="A276" s="1"/>
      <c r="F276" s="68"/>
      <c r="G276" s="68"/>
      <c r="H276" s="68"/>
      <c r="I276" s="68"/>
      <c r="J276" s="2"/>
      <c r="K276" s="2"/>
      <c r="L276" s="2"/>
    </row>
    <row r="277" spans="1:12" s="12" customFormat="1" x14ac:dyDescent="0.2">
      <c r="A277" s="1"/>
      <c r="F277" s="68"/>
      <c r="G277" s="68"/>
      <c r="H277" s="68"/>
      <c r="I277" s="68"/>
      <c r="J277" s="2"/>
      <c r="K277" s="2"/>
      <c r="L277" s="2"/>
    </row>
    <row r="278" spans="1:12" s="12" customFormat="1" x14ac:dyDescent="0.2">
      <c r="A278" s="1"/>
      <c r="F278" s="68"/>
      <c r="G278" s="68"/>
      <c r="H278" s="68"/>
      <c r="I278" s="68"/>
      <c r="J278" s="2"/>
      <c r="K278" s="2"/>
      <c r="L278" s="2"/>
    </row>
    <row r="279" spans="1:12" s="12" customFormat="1" x14ac:dyDescent="0.2">
      <c r="A279" s="1"/>
      <c r="F279" s="68"/>
      <c r="G279" s="68"/>
      <c r="H279" s="68"/>
      <c r="I279" s="68"/>
      <c r="J279" s="2"/>
      <c r="K279" s="2"/>
      <c r="L279" s="2"/>
    </row>
    <row r="280" spans="1:12" s="12" customFormat="1" x14ac:dyDescent="0.2">
      <c r="A280" s="1"/>
      <c r="F280" s="68"/>
      <c r="G280" s="68"/>
      <c r="H280" s="68"/>
      <c r="I280" s="68"/>
      <c r="J280" s="2"/>
      <c r="K280" s="2"/>
      <c r="L280" s="2"/>
    </row>
    <row r="281" spans="1:12" s="12" customFormat="1" x14ac:dyDescent="0.2">
      <c r="A281" s="1"/>
      <c r="F281" s="68"/>
      <c r="G281" s="68"/>
      <c r="H281" s="68"/>
      <c r="I281" s="68"/>
      <c r="J281" s="2"/>
      <c r="K281" s="2"/>
      <c r="L281" s="2"/>
    </row>
    <row r="282" spans="1:12" s="12" customFormat="1" x14ac:dyDescent="0.2">
      <c r="A282" s="1"/>
      <c r="F282" s="68"/>
      <c r="G282" s="68"/>
      <c r="H282" s="68"/>
      <c r="I282" s="68"/>
      <c r="J282" s="2"/>
      <c r="K282" s="2"/>
      <c r="L282" s="2"/>
    </row>
    <row r="283" spans="1:12" s="12" customFormat="1" x14ac:dyDescent="0.2">
      <c r="A283" s="1"/>
      <c r="F283" s="68"/>
      <c r="G283" s="68"/>
      <c r="H283" s="68"/>
      <c r="I283" s="68"/>
      <c r="J283" s="2"/>
      <c r="K283" s="2"/>
      <c r="L283" s="2"/>
    </row>
    <row r="284" spans="1:12" s="12" customFormat="1" x14ac:dyDescent="0.2">
      <c r="A284" s="1"/>
      <c r="F284" s="68"/>
      <c r="G284" s="68"/>
      <c r="H284" s="68"/>
      <c r="I284" s="68"/>
      <c r="J284" s="2"/>
      <c r="K284" s="2"/>
      <c r="L284" s="2"/>
    </row>
    <row r="285" spans="1:12" s="12" customFormat="1" x14ac:dyDescent="0.2">
      <c r="A285" s="1"/>
      <c r="F285" s="68"/>
      <c r="G285" s="68"/>
      <c r="H285" s="68"/>
      <c r="I285" s="68"/>
      <c r="J285" s="2"/>
      <c r="K285" s="2"/>
      <c r="L285" s="2"/>
    </row>
    <row r="286" spans="1:12" s="12" customFormat="1" x14ac:dyDescent="0.2">
      <c r="A286" s="1"/>
      <c r="F286" s="68"/>
      <c r="G286" s="68"/>
      <c r="H286" s="68"/>
      <c r="I286" s="68"/>
      <c r="J286" s="2"/>
      <c r="K286" s="2"/>
      <c r="L286" s="2"/>
    </row>
    <row r="287" spans="1:12" s="12" customFormat="1" x14ac:dyDescent="0.2">
      <c r="A287" s="1"/>
      <c r="F287" s="68"/>
      <c r="G287" s="68"/>
      <c r="H287" s="68"/>
      <c r="I287" s="68"/>
      <c r="J287" s="2"/>
      <c r="K287" s="2"/>
      <c r="L287" s="2"/>
    </row>
    <row r="288" spans="1:12" s="12" customFormat="1" x14ac:dyDescent="0.2">
      <c r="A288" s="1"/>
      <c r="F288" s="68"/>
      <c r="G288" s="68"/>
      <c r="H288" s="68"/>
      <c r="I288" s="68"/>
      <c r="J288" s="2"/>
      <c r="K288" s="2"/>
      <c r="L288" s="2"/>
    </row>
    <row r="289" spans="1:12" s="12" customFormat="1" x14ac:dyDescent="0.2">
      <c r="A289" s="1"/>
      <c r="F289" s="68"/>
      <c r="G289" s="68"/>
      <c r="H289" s="68"/>
      <c r="I289" s="68"/>
      <c r="J289" s="2"/>
      <c r="K289" s="2"/>
      <c r="L289" s="2"/>
    </row>
    <row r="290" spans="1:12" s="12" customFormat="1" x14ac:dyDescent="0.2">
      <c r="A290" s="1"/>
      <c r="F290" s="68"/>
      <c r="G290" s="68"/>
      <c r="H290" s="68"/>
      <c r="I290" s="68"/>
      <c r="J290" s="2"/>
      <c r="K290" s="2"/>
      <c r="L290" s="2"/>
    </row>
    <row r="291" spans="1:12" s="12" customFormat="1" x14ac:dyDescent="0.2">
      <c r="A291" s="1"/>
      <c r="F291" s="68"/>
      <c r="G291" s="68"/>
      <c r="H291" s="68"/>
      <c r="I291" s="68"/>
      <c r="J291" s="2"/>
      <c r="K291" s="2"/>
      <c r="L291" s="2"/>
    </row>
    <row r="292" spans="1:12" s="12" customFormat="1" x14ac:dyDescent="0.2">
      <c r="A292" s="1"/>
      <c r="F292" s="68"/>
      <c r="G292" s="68"/>
      <c r="H292" s="68"/>
      <c r="I292" s="68"/>
      <c r="J292" s="2"/>
      <c r="K292" s="2"/>
      <c r="L292" s="2"/>
    </row>
    <row r="293" spans="1:12" s="12" customFormat="1" x14ac:dyDescent="0.2">
      <c r="A293" s="1"/>
      <c r="F293" s="68"/>
      <c r="G293" s="68"/>
      <c r="H293" s="68"/>
      <c r="I293" s="68"/>
      <c r="J293" s="2"/>
      <c r="K293" s="2"/>
      <c r="L293" s="2"/>
    </row>
    <row r="294" spans="1:12" s="12" customFormat="1" x14ac:dyDescent="0.2">
      <c r="A294" s="1"/>
      <c r="F294" s="68"/>
      <c r="G294" s="68"/>
      <c r="H294" s="68"/>
      <c r="I294" s="68"/>
      <c r="J294" s="2"/>
      <c r="K294" s="2"/>
      <c r="L294" s="2"/>
    </row>
    <row r="295" spans="1:12" s="12" customFormat="1" x14ac:dyDescent="0.2">
      <c r="A295" s="1"/>
      <c r="F295" s="68"/>
      <c r="G295" s="68"/>
      <c r="H295" s="68"/>
      <c r="I295" s="68"/>
      <c r="J295" s="2"/>
      <c r="K295" s="2"/>
      <c r="L295" s="2"/>
    </row>
    <row r="296" spans="1:12" s="12" customFormat="1" x14ac:dyDescent="0.2">
      <c r="A296" s="1"/>
      <c r="F296" s="68"/>
      <c r="G296" s="68"/>
      <c r="H296" s="68"/>
      <c r="I296" s="68"/>
      <c r="J296" s="2"/>
      <c r="K296" s="2"/>
      <c r="L296" s="2"/>
    </row>
    <row r="297" spans="1:12" s="12" customFormat="1" x14ac:dyDescent="0.2">
      <c r="A297" s="1"/>
      <c r="F297" s="68"/>
      <c r="G297" s="68"/>
      <c r="H297" s="68"/>
      <c r="I297" s="68"/>
      <c r="J297" s="2"/>
      <c r="K297" s="2"/>
      <c r="L297" s="2"/>
    </row>
    <row r="298" spans="1:12" s="12" customFormat="1" x14ac:dyDescent="0.2">
      <c r="A298" s="1"/>
      <c r="F298" s="68"/>
      <c r="G298" s="68"/>
      <c r="H298" s="68"/>
      <c r="I298" s="68"/>
      <c r="J298" s="2"/>
      <c r="K298" s="2"/>
      <c r="L298" s="2"/>
    </row>
    <row r="299" spans="1:12" s="12" customFormat="1" x14ac:dyDescent="0.2">
      <c r="A299" s="1"/>
      <c r="F299" s="68"/>
      <c r="G299" s="68"/>
      <c r="H299" s="68"/>
      <c r="I299" s="68"/>
      <c r="J299" s="2"/>
      <c r="K299" s="2"/>
      <c r="L299" s="2"/>
    </row>
    <row r="300" spans="1:12" s="12" customFormat="1" x14ac:dyDescent="0.2">
      <c r="A300" s="1"/>
      <c r="F300" s="68"/>
      <c r="G300" s="68"/>
      <c r="H300" s="68"/>
      <c r="I300" s="68"/>
      <c r="J300" s="2"/>
      <c r="K300" s="2"/>
      <c r="L300" s="2"/>
    </row>
    <row r="301" spans="1:12" s="12" customFormat="1" x14ac:dyDescent="0.2">
      <c r="A301" s="1"/>
      <c r="F301" s="68"/>
      <c r="G301" s="68"/>
      <c r="H301" s="68"/>
      <c r="I301" s="68"/>
      <c r="J301" s="2"/>
      <c r="K301" s="2"/>
      <c r="L301" s="2"/>
    </row>
    <row r="302" spans="1:12" s="12" customFormat="1" x14ac:dyDescent="0.2">
      <c r="A302" s="1"/>
      <c r="F302" s="68"/>
      <c r="G302" s="68"/>
      <c r="H302" s="68"/>
      <c r="I302" s="68"/>
      <c r="J302" s="2"/>
      <c r="K302" s="2"/>
      <c r="L302" s="2"/>
    </row>
    <row r="303" spans="1:12" s="12" customFormat="1" x14ac:dyDescent="0.2">
      <c r="A303" s="1"/>
      <c r="F303" s="68"/>
      <c r="G303" s="68"/>
      <c r="H303" s="68"/>
      <c r="I303" s="68"/>
      <c r="J303" s="2"/>
      <c r="K303" s="2"/>
      <c r="L303" s="2"/>
    </row>
    <row r="304" spans="1:12" s="12" customFormat="1" x14ac:dyDescent="0.2">
      <c r="A304" s="1"/>
      <c r="F304" s="68"/>
      <c r="G304" s="68"/>
      <c r="H304" s="68"/>
      <c r="I304" s="68"/>
      <c r="J304" s="2"/>
      <c r="K304" s="2"/>
      <c r="L304" s="2"/>
    </row>
    <row r="305" spans="1:12" s="12" customFormat="1" x14ac:dyDescent="0.2">
      <c r="A305" s="1"/>
      <c r="F305" s="68"/>
      <c r="G305" s="68"/>
      <c r="H305" s="68"/>
      <c r="I305" s="68"/>
      <c r="J305" s="2"/>
      <c r="K305" s="2"/>
      <c r="L305" s="2"/>
    </row>
    <row r="306" spans="1:12" s="12" customFormat="1" x14ac:dyDescent="0.2">
      <c r="A306" s="1"/>
      <c r="F306" s="68"/>
      <c r="G306" s="68"/>
      <c r="H306" s="68"/>
      <c r="I306" s="68"/>
      <c r="J306" s="2"/>
      <c r="K306" s="2"/>
      <c r="L306" s="2"/>
    </row>
    <row r="307" spans="1:12" s="12" customFormat="1" x14ac:dyDescent="0.2">
      <c r="A307" s="1"/>
      <c r="F307" s="68"/>
      <c r="G307" s="68"/>
      <c r="H307" s="68"/>
      <c r="I307" s="68"/>
      <c r="J307" s="2"/>
      <c r="K307" s="2"/>
      <c r="L307" s="2"/>
    </row>
    <row r="308" spans="1:12" s="12" customFormat="1" x14ac:dyDescent="0.2">
      <c r="A308" s="1"/>
      <c r="F308" s="68"/>
      <c r="G308" s="68"/>
      <c r="H308" s="68"/>
      <c r="I308" s="68"/>
      <c r="J308" s="2"/>
      <c r="K308" s="2"/>
      <c r="L308" s="2"/>
    </row>
    <row r="309" spans="1:12" s="12" customFormat="1" x14ac:dyDescent="0.2">
      <c r="A309" s="1"/>
      <c r="F309" s="68"/>
      <c r="G309" s="68"/>
      <c r="H309" s="68"/>
      <c r="I309" s="68"/>
      <c r="J309" s="2"/>
      <c r="K309" s="2"/>
      <c r="L309" s="2"/>
    </row>
    <row r="310" spans="1:12" s="12" customFormat="1" x14ac:dyDescent="0.2">
      <c r="A310" s="1"/>
      <c r="F310" s="68"/>
      <c r="G310" s="68"/>
      <c r="H310" s="68"/>
      <c r="I310" s="68"/>
      <c r="J310" s="2"/>
      <c r="K310" s="2"/>
      <c r="L310" s="2"/>
    </row>
    <row r="311" spans="1:12" s="12" customFormat="1" x14ac:dyDescent="0.2">
      <c r="A311" s="1"/>
      <c r="F311" s="68"/>
      <c r="G311" s="68"/>
      <c r="H311" s="68"/>
      <c r="I311" s="68"/>
      <c r="J311" s="2"/>
      <c r="K311" s="2"/>
      <c r="L311" s="2"/>
    </row>
    <row r="312" spans="1:12" s="12" customFormat="1" x14ac:dyDescent="0.2">
      <c r="A312" s="1"/>
      <c r="F312" s="68"/>
      <c r="G312" s="68"/>
      <c r="H312" s="68"/>
      <c r="I312" s="68"/>
      <c r="J312" s="2"/>
      <c r="K312" s="2"/>
      <c r="L312" s="2"/>
    </row>
    <row r="313" spans="1:12" s="12" customFormat="1" x14ac:dyDescent="0.2">
      <c r="A313" s="1"/>
      <c r="F313" s="68"/>
      <c r="G313" s="68"/>
      <c r="H313" s="68"/>
      <c r="I313" s="68"/>
      <c r="J313" s="2"/>
      <c r="K313" s="2"/>
      <c r="L313" s="2"/>
    </row>
    <row r="314" spans="1:12" s="12" customFormat="1" x14ac:dyDescent="0.2">
      <c r="A314" s="1"/>
      <c r="F314" s="68"/>
      <c r="G314" s="68"/>
      <c r="H314" s="68"/>
      <c r="I314" s="68"/>
      <c r="J314" s="2"/>
      <c r="K314" s="2"/>
      <c r="L314" s="2"/>
    </row>
    <row r="315" spans="1:12" s="12" customFormat="1" x14ac:dyDescent="0.2">
      <c r="A315" s="1"/>
      <c r="F315" s="68"/>
      <c r="G315" s="68"/>
      <c r="H315" s="68"/>
      <c r="I315" s="68"/>
      <c r="J315" s="2"/>
      <c r="K315" s="2"/>
      <c r="L315" s="2"/>
    </row>
    <row r="316" spans="1:12" s="12" customFormat="1" x14ac:dyDescent="0.2">
      <c r="A316" s="1"/>
      <c r="F316" s="68"/>
      <c r="G316" s="68"/>
      <c r="H316" s="68"/>
      <c r="I316" s="68"/>
      <c r="J316" s="2"/>
      <c r="K316" s="2"/>
      <c r="L316" s="2"/>
    </row>
    <row r="317" spans="1:12" s="12" customFormat="1" x14ac:dyDescent="0.2">
      <c r="A317" s="1"/>
      <c r="F317" s="68"/>
      <c r="G317" s="68"/>
      <c r="H317" s="68"/>
      <c r="I317" s="68"/>
      <c r="J317" s="2"/>
      <c r="K317" s="2"/>
      <c r="L317" s="2"/>
    </row>
    <row r="318" spans="1:12" s="12" customFormat="1" x14ac:dyDescent="0.2">
      <c r="A318" s="1"/>
      <c r="F318" s="68"/>
      <c r="G318" s="68"/>
      <c r="H318" s="68"/>
      <c r="I318" s="68"/>
      <c r="J318" s="2"/>
      <c r="K318" s="2"/>
      <c r="L318" s="2"/>
    </row>
    <row r="319" spans="1:12" s="12" customFormat="1" x14ac:dyDescent="0.2">
      <c r="A319" s="1"/>
      <c r="F319" s="68"/>
      <c r="G319" s="68"/>
      <c r="H319" s="68"/>
      <c r="I319" s="68"/>
      <c r="J319" s="2"/>
      <c r="K319" s="2"/>
      <c r="L319" s="2"/>
    </row>
    <row r="320" spans="1:12" s="12" customFormat="1" x14ac:dyDescent="0.2">
      <c r="A320" s="1"/>
      <c r="F320" s="68"/>
      <c r="G320" s="68"/>
      <c r="H320" s="68"/>
      <c r="I320" s="68"/>
      <c r="J320" s="2"/>
      <c r="K320" s="2"/>
      <c r="L320" s="2"/>
    </row>
    <row r="321" spans="1:12" s="12" customFormat="1" x14ac:dyDescent="0.2">
      <c r="A321" s="1"/>
      <c r="F321" s="68"/>
      <c r="G321" s="68"/>
      <c r="H321" s="68"/>
      <c r="I321" s="68"/>
      <c r="J321" s="2"/>
      <c r="K321" s="2"/>
      <c r="L321" s="2"/>
    </row>
    <row r="322" spans="1:12" s="12" customFormat="1" x14ac:dyDescent="0.2">
      <c r="A322" s="1"/>
      <c r="F322" s="68"/>
      <c r="G322" s="68"/>
      <c r="H322" s="68"/>
      <c r="I322" s="68"/>
      <c r="J322" s="2"/>
      <c r="K322" s="2"/>
      <c r="L322" s="2"/>
    </row>
    <row r="323" spans="1:12" s="12" customFormat="1" x14ac:dyDescent="0.2">
      <c r="A323" s="1"/>
      <c r="F323" s="68"/>
      <c r="G323" s="68"/>
      <c r="H323" s="68"/>
      <c r="I323" s="68"/>
      <c r="J323" s="2"/>
      <c r="K323" s="2"/>
      <c r="L323" s="2"/>
    </row>
    <row r="324" spans="1:12" s="12" customFormat="1" x14ac:dyDescent="0.2">
      <c r="A324" s="1"/>
      <c r="F324" s="68"/>
      <c r="G324" s="68"/>
      <c r="H324" s="68"/>
      <c r="I324" s="68"/>
      <c r="J324" s="2"/>
      <c r="K324" s="2"/>
      <c r="L324" s="2"/>
    </row>
    <row r="325" spans="1:12" s="12" customFormat="1" x14ac:dyDescent="0.2">
      <c r="A325" s="1"/>
      <c r="F325" s="68"/>
      <c r="G325" s="68"/>
      <c r="H325" s="68"/>
      <c r="I325" s="68"/>
      <c r="J325" s="2"/>
      <c r="K325" s="2"/>
      <c r="L325" s="2"/>
    </row>
    <row r="326" spans="1:12" s="12" customFormat="1" x14ac:dyDescent="0.2">
      <c r="A326" s="1"/>
      <c r="F326" s="68"/>
      <c r="G326" s="68"/>
      <c r="H326" s="68"/>
      <c r="I326" s="68"/>
      <c r="J326" s="2"/>
      <c r="K326" s="2"/>
      <c r="L326" s="2"/>
    </row>
    <row r="327" spans="1:12" s="12" customFormat="1" x14ac:dyDescent="0.2">
      <c r="A327" s="1"/>
      <c r="F327" s="68"/>
      <c r="G327" s="68"/>
      <c r="H327" s="68"/>
      <c r="I327" s="68"/>
      <c r="J327" s="2"/>
      <c r="K327" s="2"/>
      <c r="L327" s="2"/>
    </row>
    <row r="328" spans="1:12" s="12" customFormat="1" x14ac:dyDescent="0.2">
      <c r="A328" s="1"/>
      <c r="F328" s="68"/>
      <c r="G328" s="68"/>
      <c r="H328" s="68"/>
      <c r="I328" s="68"/>
      <c r="J328" s="2"/>
      <c r="K328" s="2"/>
      <c r="L328" s="2"/>
    </row>
    <row r="329" spans="1:12" s="12" customFormat="1" x14ac:dyDescent="0.2">
      <c r="A329" s="1"/>
      <c r="F329" s="68"/>
      <c r="G329" s="68"/>
      <c r="H329" s="68"/>
      <c r="I329" s="68"/>
      <c r="J329" s="2"/>
      <c r="K329" s="2"/>
      <c r="L329" s="2"/>
    </row>
    <row r="330" spans="1:12" s="12" customFormat="1" x14ac:dyDescent="0.2">
      <c r="A330" s="1"/>
      <c r="F330" s="68"/>
      <c r="G330" s="68"/>
      <c r="H330" s="68"/>
      <c r="I330" s="68"/>
      <c r="J330" s="2"/>
      <c r="K330" s="2"/>
      <c r="L330" s="2"/>
    </row>
    <row r="331" spans="1:12" s="12" customFormat="1" x14ac:dyDescent="0.2">
      <c r="A331" s="1"/>
      <c r="F331" s="68"/>
      <c r="G331" s="68"/>
      <c r="H331" s="68"/>
      <c r="I331" s="68"/>
      <c r="J331" s="2"/>
      <c r="K331" s="2"/>
      <c r="L331" s="2"/>
    </row>
    <row r="332" spans="1:12" s="12" customFormat="1" x14ac:dyDescent="0.2">
      <c r="A332" s="1"/>
      <c r="F332" s="68"/>
      <c r="G332" s="68"/>
      <c r="H332" s="68"/>
      <c r="I332" s="68"/>
      <c r="J332" s="2"/>
      <c r="K332" s="2"/>
      <c r="L332" s="2"/>
    </row>
    <row r="333" spans="1:12" s="12" customFormat="1" x14ac:dyDescent="0.2">
      <c r="A333" s="1"/>
      <c r="F333" s="68"/>
      <c r="G333" s="68"/>
      <c r="H333" s="68"/>
      <c r="I333" s="68"/>
      <c r="J333" s="2"/>
      <c r="K333" s="2"/>
      <c r="L333" s="2"/>
    </row>
    <row r="334" spans="1:12" s="12" customFormat="1" x14ac:dyDescent="0.2">
      <c r="A334" s="1"/>
      <c r="F334" s="68"/>
      <c r="G334" s="68"/>
      <c r="H334" s="68"/>
      <c r="I334" s="68"/>
      <c r="J334" s="2"/>
      <c r="K334" s="2"/>
      <c r="L334" s="2"/>
    </row>
    <row r="335" spans="1:12" s="12" customFormat="1" x14ac:dyDescent="0.2">
      <c r="A335" s="1"/>
      <c r="F335" s="68"/>
      <c r="G335" s="68"/>
      <c r="H335" s="68"/>
      <c r="I335" s="68"/>
      <c r="J335" s="2"/>
      <c r="K335" s="2"/>
      <c r="L335" s="2"/>
    </row>
    <row r="336" spans="1:12" s="12" customFormat="1" x14ac:dyDescent="0.2">
      <c r="A336" s="1"/>
      <c r="F336" s="68"/>
      <c r="G336" s="68"/>
      <c r="H336" s="68"/>
      <c r="I336" s="68"/>
      <c r="J336" s="2"/>
      <c r="K336" s="2"/>
      <c r="L336" s="2"/>
    </row>
    <row r="337" spans="1:12" s="12" customFormat="1" x14ac:dyDescent="0.2">
      <c r="A337" s="1"/>
      <c r="F337" s="68"/>
      <c r="G337" s="68"/>
      <c r="H337" s="68"/>
      <c r="I337" s="68"/>
      <c r="J337" s="2"/>
      <c r="K337" s="2"/>
      <c r="L337" s="2"/>
    </row>
    <row r="338" spans="1:12" s="12" customFormat="1" x14ac:dyDescent="0.2">
      <c r="A338" s="1"/>
      <c r="F338" s="68"/>
      <c r="G338" s="68"/>
      <c r="H338" s="68"/>
      <c r="I338" s="68"/>
      <c r="J338" s="2"/>
      <c r="K338" s="2"/>
      <c r="L338" s="2"/>
    </row>
    <row r="339" spans="1:12" s="12" customFormat="1" x14ac:dyDescent="0.2">
      <c r="A339" s="1"/>
      <c r="F339" s="68"/>
      <c r="G339" s="68"/>
      <c r="H339" s="68"/>
      <c r="I339" s="68"/>
      <c r="J339" s="2"/>
      <c r="K339" s="2"/>
      <c r="L339" s="2"/>
    </row>
    <row r="340" spans="1:12" s="12" customFormat="1" x14ac:dyDescent="0.2">
      <c r="A340" s="1"/>
      <c r="F340" s="68"/>
      <c r="G340" s="68"/>
      <c r="H340" s="68"/>
      <c r="I340" s="68"/>
      <c r="J340" s="2"/>
      <c r="K340" s="2"/>
      <c r="L340" s="2"/>
    </row>
    <row r="341" spans="1:12" s="12" customFormat="1" x14ac:dyDescent="0.2">
      <c r="A341" s="1"/>
      <c r="F341" s="68"/>
      <c r="G341" s="68"/>
      <c r="H341" s="68"/>
      <c r="I341" s="68"/>
      <c r="J341" s="2"/>
      <c r="K341" s="2"/>
      <c r="L341" s="2"/>
    </row>
    <row r="342" spans="1:12" s="12" customFormat="1" x14ac:dyDescent="0.2">
      <c r="A342" s="1"/>
      <c r="F342" s="68"/>
      <c r="G342" s="68"/>
      <c r="H342" s="68"/>
      <c r="I342" s="68"/>
      <c r="J342" s="2"/>
      <c r="K342" s="2"/>
      <c r="L342" s="2"/>
    </row>
    <row r="343" spans="1:12" s="12" customFormat="1" x14ac:dyDescent="0.2">
      <c r="A343" s="1"/>
      <c r="F343" s="68"/>
      <c r="G343" s="68"/>
      <c r="H343" s="68"/>
      <c r="I343" s="68"/>
      <c r="J343" s="2"/>
      <c r="K343" s="2"/>
      <c r="L343" s="2"/>
    </row>
    <row r="344" spans="1:12" s="12" customFormat="1" x14ac:dyDescent="0.2">
      <c r="A344" s="1"/>
      <c r="F344" s="68"/>
      <c r="G344" s="68"/>
      <c r="H344" s="68"/>
      <c r="I344" s="68"/>
      <c r="J344" s="2"/>
      <c r="K344" s="2"/>
      <c r="L344" s="2"/>
    </row>
    <row r="345" spans="1:12" s="12" customFormat="1" x14ac:dyDescent="0.2">
      <c r="A345" s="1"/>
      <c r="F345" s="68"/>
      <c r="G345" s="68"/>
      <c r="H345" s="68"/>
      <c r="I345" s="68"/>
      <c r="J345" s="2"/>
      <c r="K345" s="2"/>
      <c r="L345" s="2"/>
    </row>
    <row r="346" spans="1:12" s="12" customFormat="1" x14ac:dyDescent="0.2">
      <c r="A346" s="1"/>
      <c r="F346" s="68"/>
      <c r="G346" s="68"/>
      <c r="H346" s="68"/>
      <c r="I346" s="68"/>
      <c r="J346" s="2"/>
      <c r="K346" s="2"/>
      <c r="L346" s="2"/>
    </row>
    <row r="347" spans="1:12" s="12" customFormat="1" x14ac:dyDescent="0.2">
      <c r="A347" s="1"/>
      <c r="F347" s="68"/>
      <c r="G347" s="68"/>
      <c r="H347" s="68"/>
      <c r="I347" s="68"/>
      <c r="J347" s="2"/>
      <c r="K347" s="2"/>
      <c r="L347" s="2"/>
    </row>
    <row r="348" spans="1:12" s="12" customFormat="1" x14ac:dyDescent="0.2">
      <c r="A348" s="1"/>
      <c r="F348" s="68"/>
      <c r="G348" s="68"/>
      <c r="H348" s="68"/>
      <c r="I348" s="68"/>
      <c r="J348" s="2"/>
      <c r="K348" s="2"/>
      <c r="L348" s="2"/>
    </row>
    <row r="349" spans="1:12" s="12" customFormat="1" x14ac:dyDescent="0.2">
      <c r="A349" s="1"/>
      <c r="F349" s="68"/>
      <c r="G349" s="68"/>
      <c r="H349" s="68"/>
      <c r="I349" s="68"/>
      <c r="J349" s="2"/>
      <c r="K349" s="2"/>
      <c r="L349" s="2"/>
    </row>
    <row r="350" spans="1:12" s="12" customFormat="1" x14ac:dyDescent="0.2">
      <c r="A350" s="1"/>
      <c r="F350" s="68"/>
      <c r="G350" s="68"/>
      <c r="H350" s="68"/>
      <c r="I350" s="68"/>
      <c r="J350" s="2"/>
      <c r="K350" s="2"/>
      <c r="L350" s="2"/>
    </row>
    <row r="351" spans="1:12" s="12" customFormat="1" x14ac:dyDescent="0.2">
      <c r="A351" s="1"/>
      <c r="F351" s="68"/>
      <c r="G351" s="68"/>
      <c r="H351" s="68"/>
      <c r="I351" s="68"/>
      <c r="J351" s="2"/>
      <c r="K351" s="2"/>
      <c r="L351" s="2"/>
    </row>
    <row r="352" spans="1:12" s="12" customFormat="1" x14ac:dyDescent="0.2">
      <c r="A352" s="1"/>
      <c r="F352" s="68"/>
      <c r="G352" s="68"/>
      <c r="H352" s="68"/>
      <c r="I352" s="68"/>
      <c r="J352" s="2"/>
      <c r="K352" s="2"/>
      <c r="L352" s="2"/>
    </row>
    <row r="353" spans="1:12" s="12" customFormat="1" x14ac:dyDescent="0.2">
      <c r="A353" s="1"/>
      <c r="F353" s="68"/>
      <c r="G353" s="68"/>
      <c r="H353" s="68"/>
      <c r="I353" s="68"/>
      <c r="J353" s="2"/>
      <c r="K353" s="2"/>
      <c r="L353" s="2"/>
    </row>
    <row r="354" spans="1:12" s="12" customFormat="1" x14ac:dyDescent="0.2">
      <c r="A354" s="1"/>
      <c r="F354" s="68"/>
      <c r="G354" s="68"/>
      <c r="H354" s="68"/>
      <c r="I354" s="68"/>
      <c r="J354" s="2"/>
      <c r="K354" s="2"/>
      <c r="L354" s="2"/>
    </row>
    <row r="355" spans="1:12" s="12" customFormat="1" x14ac:dyDescent="0.2">
      <c r="A355" s="1"/>
      <c r="F355" s="68"/>
      <c r="G355" s="68"/>
      <c r="H355" s="68"/>
      <c r="I355" s="68"/>
      <c r="J355" s="2"/>
      <c r="K355" s="2"/>
      <c r="L355" s="2"/>
    </row>
    <row r="356" spans="1:12" s="12" customFormat="1" x14ac:dyDescent="0.2">
      <c r="A356" s="1"/>
      <c r="F356" s="68"/>
      <c r="G356" s="68"/>
      <c r="H356" s="68"/>
      <c r="I356" s="68"/>
      <c r="J356" s="2"/>
      <c r="K356" s="2"/>
      <c r="L356" s="2"/>
    </row>
    <row r="357" spans="1:12" s="12" customFormat="1" x14ac:dyDescent="0.2">
      <c r="A357" s="1"/>
      <c r="F357" s="68"/>
      <c r="G357" s="68"/>
      <c r="H357" s="68"/>
      <c r="I357" s="68"/>
      <c r="J357" s="2"/>
      <c r="K357" s="2"/>
      <c r="L357" s="2"/>
    </row>
    <row r="358" spans="1:12" s="12" customFormat="1" x14ac:dyDescent="0.2">
      <c r="A358" s="1"/>
      <c r="F358" s="68"/>
      <c r="G358" s="68"/>
      <c r="H358" s="68"/>
      <c r="I358" s="68"/>
      <c r="J358" s="2"/>
      <c r="K358" s="2"/>
      <c r="L358" s="2"/>
    </row>
    <row r="359" spans="1:12" s="12" customFormat="1" x14ac:dyDescent="0.2">
      <c r="A359" s="1"/>
      <c r="F359" s="68"/>
      <c r="G359" s="68"/>
      <c r="H359" s="68"/>
      <c r="I359" s="68"/>
      <c r="J359" s="2"/>
      <c r="K359" s="2"/>
      <c r="L359" s="2"/>
    </row>
    <row r="360" spans="1:12" s="12" customFormat="1" x14ac:dyDescent="0.2">
      <c r="A360" s="1"/>
      <c r="F360" s="68"/>
      <c r="G360" s="68"/>
      <c r="H360" s="68"/>
      <c r="I360" s="68"/>
      <c r="J360" s="2"/>
      <c r="K360" s="2"/>
      <c r="L360" s="2"/>
    </row>
    <row r="361" spans="1:12" s="12" customFormat="1" x14ac:dyDescent="0.2">
      <c r="A361" s="1"/>
      <c r="F361" s="68"/>
      <c r="G361" s="68"/>
      <c r="H361" s="68"/>
      <c r="I361" s="68"/>
      <c r="J361" s="2"/>
      <c r="K361" s="2"/>
      <c r="L361" s="2"/>
    </row>
    <row r="362" spans="1:12" s="12" customFormat="1" x14ac:dyDescent="0.2">
      <c r="A362" s="1"/>
      <c r="F362" s="68"/>
      <c r="G362" s="68"/>
      <c r="H362" s="68"/>
      <c r="I362" s="68"/>
      <c r="J362" s="2"/>
      <c r="K362" s="2"/>
      <c r="L362" s="2"/>
    </row>
    <row r="363" spans="1:12" s="12" customFormat="1" x14ac:dyDescent="0.2">
      <c r="A363" s="1"/>
      <c r="F363" s="68"/>
      <c r="G363" s="68"/>
      <c r="H363" s="68"/>
      <c r="I363" s="68"/>
      <c r="J363" s="2"/>
      <c r="K363" s="2"/>
      <c r="L363" s="2"/>
    </row>
    <row r="364" spans="1:12" s="12" customFormat="1" x14ac:dyDescent="0.2">
      <c r="A364" s="1"/>
      <c r="F364" s="68"/>
      <c r="G364" s="68"/>
      <c r="H364" s="68"/>
      <c r="I364" s="68"/>
      <c r="J364" s="2"/>
      <c r="K364" s="2"/>
      <c r="L364" s="2"/>
    </row>
    <row r="365" spans="1:12" s="12" customFormat="1" x14ac:dyDescent="0.2">
      <c r="A365" s="1"/>
      <c r="F365" s="68"/>
      <c r="G365" s="68"/>
      <c r="H365" s="68"/>
      <c r="I365" s="68"/>
      <c r="J365" s="2"/>
      <c r="K365" s="2"/>
      <c r="L365" s="2"/>
    </row>
    <row r="366" spans="1:12" s="12" customFormat="1" x14ac:dyDescent="0.2">
      <c r="A366" s="1"/>
      <c r="F366" s="68"/>
      <c r="G366" s="68"/>
      <c r="H366" s="68"/>
      <c r="I366" s="68"/>
      <c r="J366" s="2"/>
      <c r="K366" s="2"/>
      <c r="L366" s="2"/>
    </row>
    <row r="367" spans="1:12" s="12" customFormat="1" x14ac:dyDescent="0.2">
      <c r="A367" s="1"/>
      <c r="F367" s="68"/>
      <c r="G367" s="68"/>
      <c r="H367" s="68"/>
      <c r="I367" s="68"/>
      <c r="J367" s="2"/>
      <c r="K367" s="2"/>
      <c r="L367" s="2"/>
    </row>
    <row r="368" spans="1:12" s="12" customFormat="1" x14ac:dyDescent="0.2">
      <c r="A368" s="1"/>
      <c r="F368" s="68"/>
      <c r="G368" s="68"/>
      <c r="H368" s="68"/>
      <c r="I368" s="68"/>
      <c r="J368" s="2"/>
      <c r="K368" s="2"/>
      <c r="L368" s="2"/>
    </row>
    <row r="369" spans="1:12" s="12" customFormat="1" x14ac:dyDescent="0.2">
      <c r="A369" s="1"/>
      <c r="F369" s="68"/>
      <c r="G369" s="68"/>
      <c r="H369" s="68"/>
      <c r="I369" s="68"/>
      <c r="J369" s="2"/>
      <c r="K369" s="2"/>
      <c r="L369" s="2"/>
    </row>
  </sheetData>
  <mergeCells count="434">
    <mergeCell ref="B255:E255"/>
    <mergeCell ref="B249:E249"/>
    <mergeCell ref="B250:E250"/>
    <mergeCell ref="B251:E251"/>
    <mergeCell ref="B252:E252"/>
    <mergeCell ref="B253:E253"/>
    <mergeCell ref="B254:E254"/>
    <mergeCell ref="B243:E243"/>
    <mergeCell ref="B244:E244"/>
    <mergeCell ref="B245:E245"/>
    <mergeCell ref="B246:E246"/>
    <mergeCell ref="B247:E247"/>
    <mergeCell ref="B248:E248"/>
    <mergeCell ref="B237:E237"/>
    <mergeCell ref="B238:E238"/>
    <mergeCell ref="B239:E239"/>
    <mergeCell ref="B240:E240"/>
    <mergeCell ref="B241:E241"/>
    <mergeCell ref="B242:E242"/>
    <mergeCell ref="B231:E231"/>
    <mergeCell ref="B232:E232"/>
    <mergeCell ref="B233:E233"/>
    <mergeCell ref="B234:E234"/>
    <mergeCell ref="B235:E235"/>
    <mergeCell ref="B236:E236"/>
    <mergeCell ref="B225:E225"/>
    <mergeCell ref="B226:E226"/>
    <mergeCell ref="B227:E227"/>
    <mergeCell ref="B228:E228"/>
    <mergeCell ref="B229:E229"/>
    <mergeCell ref="B230:E230"/>
    <mergeCell ref="B219:E219"/>
    <mergeCell ref="B220:E220"/>
    <mergeCell ref="B221:E221"/>
    <mergeCell ref="B222:E222"/>
    <mergeCell ref="B223:E223"/>
    <mergeCell ref="B224:E224"/>
    <mergeCell ref="B213:E213"/>
    <mergeCell ref="B214:E214"/>
    <mergeCell ref="B215:E215"/>
    <mergeCell ref="B216:E216"/>
    <mergeCell ref="B217:E217"/>
    <mergeCell ref="B218:E218"/>
    <mergeCell ref="B207:E207"/>
    <mergeCell ref="B208:E208"/>
    <mergeCell ref="B209:E209"/>
    <mergeCell ref="B210:E210"/>
    <mergeCell ref="B211:E211"/>
    <mergeCell ref="B212:E212"/>
    <mergeCell ref="B201:E201"/>
    <mergeCell ref="B202:E202"/>
    <mergeCell ref="B203:E203"/>
    <mergeCell ref="B204:E204"/>
    <mergeCell ref="B205:E205"/>
    <mergeCell ref="B206:E206"/>
    <mergeCell ref="B195:E195"/>
    <mergeCell ref="B196:E196"/>
    <mergeCell ref="B197:E197"/>
    <mergeCell ref="B198:E198"/>
    <mergeCell ref="B199:E199"/>
    <mergeCell ref="B200:E200"/>
    <mergeCell ref="B189:E189"/>
    <mergeCell ref="B190:E190"/>
    <mergeCell ref="B191:E191"/>
    <mergeCell ref="B192:E192"/>
    <mergeCell ref="B193:E193"/>
    <mergeCell ref="B194:E194"/>
    <mergeCell ref="B182:D182"/>
    <mergeCell ref="E182:L182"/>
    <mergeCell ref="B185:E185"/>
    <mergeCell ref="B186:E186"/>
    <mergeCell ref="B187:E187"/>
    <mergeCell ref="B188:E188"/>
    <mergeCell ref="B179:D179"/>
    <mergeCell ref="E179:L179"/>
    <mergeCell ref="B180:D180"/>
    <mergeCell ref="E180:L180"/>
    <mergeCell ref="B181:D181"/>
    <mergeCell ref="E181:L181"/>
    <mergeCell ref="B175:E175"/>
    <mergeCell ref="J175:L175"/>
    <mergeCell ref="B176:E176"/>
    <mergeCell ref="J176:L176"/>
    <mergeCell ref="B177:L177"/>
    <mergeCell ref="B178:L178"/>
    <mergeCell ref="B171:L171"/>
    <mergeCell ref="B172:I172"/>
    <mergeCell ref="B173:E173"/>
    <mergeCell ref="J173:L173"/>
    <mergeCell ref="B174:E174"/>
    <mergeCell ref="J174:L174"/>
    <mergeCell ref="B169:E169"/>
    <mergeCell ref="J169:L169"/>
    <mergeCell ref="M169:N169"/>
    <mergeCell ref="O169:P169"/>
    <mergeCell ref="B170:E170"/>
    <mergeCell ref="J170:L170"/>
    <mergeCell ref="B167:E167"/>
    <mergeCell ref="J167:L167"/>
    <mergeCell ref="M167:N167"/>
    <mergeCell ref="O167:P167"/>
    <mergeCell ref="B168:E168"/>
    <mergeCell ref="J168:L168"/>
    <mergeCell ref="M168:N168"/>
    <mergeCell ref="O168:P168"/>
    <mergeCell ref="B165:E165"/>
    <mergeCell ref="J165:L165"/>
    <mergeCell ref="M165:N165"/>
    <mergeCell ref="O165:P165"/>
    <mergeCell ref="B166:E166"/>
    <mergeCell ref="J166:L166"/>
    <mergeCell ref="M166:N166"/>
    <mergeCell ref="O166:P166"/>
    <mergeCell ref="B161:E161"/>
    <mergeCell ref="J161:L161"/>
    <mergeCell ref="B162:L162"/>
    <mergeCell ref="B163:I163"/>
    <mergeCell ref="M163:O163"/>
    <mergeCell ref="B164:E164"/>
    <mergeCell ref="J164:L164"/>
    <mergeCell ref="M159:N159"/>
    <mergeCell ref="O159:P159"/>
    <mergeCell ref="B160:E160"/>
    <mergeCell ref="J160:L160"/>
    <mergeCell ref="M160:N160"/>
    <mergeCell ref="O160:P160"/>
    <mergeCell ref="B157:E157"/>
    <mergeCell ref="M157:N157"/>
    <mergeCell ref="O157:P157"/>
    <mergeCell ref="B158:E158"/>
    <mergeCell ref="M158:N158"/>
    <mergeCell ref="O158:P158"/>
    <mergeCell ref="B150:E150"/>
    <mergeCell ref="J150:L150"/>
    <mergeCell ref="M150:N150"/>
    <mergeCell ref="O150:P150"/>
    <mergeCell ref="B151:E151"/>
    <mergeCell ref="J151:L159"/>
    <mergeCell ref="M151:N151"/>
    <mergeCell ref="O151:P151"/>
    <mergeCell ref="B152:E152"/>
    <mergeCell ref="M152:N152"/>
    <mergeCell ref="B155:E155"/>
    <mergeCell ref="M155:N155"/>
    <mergeCell ref="O155:P155"/>
    <mergeCell ref="B156:E156"/>
    <mergeCell ref="M156:N156"/>
    <mergeCell ref="O156:P156"/>
    <mergeCell ref="O152:P152"/>
    <mergeCell ref="B153:E153"/>
    <mergeCell ref="M153:N153"/>
    <mergeCell ref="O153:P153"/>
    <mergeCell ref="B154:E154"/>
    <mergeCell ref="M154:N154"/>
    <mergeCell ref="O154:P154"/>
    <mergeCell ref="B159:E159"/>
    <mergeCell ref="B148:E148"/>
    <mergeCell ref="J148:L148"/>
    <mergeCell ref="M148:N148"/>
    <mergeCell ref="O148:P148"/>
    <mergeCell ref="B149:E149"/>
    <mergeCell ref="J149:L149"/>
    <mergeCell ref="M149:N149"/>
    <mergeCell ref="O149:P149"/>
    <mergeCell ref="B146:E146"/>
    <mergeCell ref="M146:N146"/>
    <mergeCell ref="O146:P146"/>
    <mergeCell ref="B147:E147"/>
    <mergeCell ref="J147:L147"/>
    <mergeCell ref="M147:N147"/>
    <mergeCell ref="O147:P147"/>
    <mergeCell ref="B143:E143"/>
    <mergeCell ref="J143:L146"/>
    <mergeCell ref="M143:N143"/>
    <mergeCell ref="O143:P143"/>
    <mergeCell ref="B144:E144"/>
    <mergeCell ref="M144:N144"/>
    <mergeCell ref="O144:P144"/>
    <mergeCell ref="B145:E145"/>
    <mergeCell ref="M145:N145"/>
    <mergeCell ref="O145:P145"/>
    <mergeCell ref="B141:E141"/>
    <mergeCell ref="J141:L141"/>
    <mergeCell ref="M141:N141"/>
    <mergeCell ref="O141:P141"/>
    <mergeCell ref="B142:E142"/>
    <mergeCell ref="J142:L142"/>
    <mergeCell ref="M142:N142"/>
    <mergeCell ref="O142:P142"/>
    <mergeCell ref="B139:E139"/>
    <mergeCell ref="M139:N139"/>
    <mergeCell ref="O139:P139"/>
    <mergeCell ref="B140:E140"/>
    <mergeCell ref="M140:N140"/>
    <mergeCell ref="O140:P140"/>
    <mergeCell ref="B137:E137"/>
    <mergeCell ref="M137:N137"/>
    <mergeCell ref="O137:P137"/>
    <mergeCell ref="B138:E138"/>
    <mergeCell ref="M138:N138"/>
    <mergeCell ref="O138:P138"/>
    <mergeCell ref="B135:E135"/>
    <mergeCell ref="M135:N135"/>
    <mergeCell ref="O135:P135"/>
    <mergeCell ref="B136:E136"/>
    <mergeCell ref="M136:N136"/>
    <mergeCell ref="O136:P136"/>
    <mergeCell ref="M133:N133"/>
    <mergeCell ref="O133:P133"/>
    <mergeCell ref="B134:E134"/>
    <mergeCell ref="M134:N134"/>
    <mergeCell ref="O134:P134"/>
    <mergeCell ref="B131:E131"/>
    <mergeCell ref="M131:N131"/>
    <mergeCell ref="O131:P131"/>
    <mergeCell ref="B132:E132"/>
    <mergeCell ref="M132:N132"/>
    <mergeCell ref="O132:P132"/>
    <mergeCell ref="B124:E124"/>
    <mergeCell ref="J124:L124"/>
    <mergeCell ref="M124:N124"/>
    <mergeCell ref="O124:P124"/>
    <mergeCell ref="B125:E125"/>
    <mergeCell ref="J125:L140"/>
    <mergeCell ref="M125:N125"/>
    <mergeCell ref="O125:P125"/>
    <mergeCell ref="B126:E126"/>
    <mergeCell ref="M126:N126"/>
    <mergeCell ref="B129:E129"/>
    <mergeCell ref="M129:N129"/>
    <mergeCell ref="O129:P129"/>
    <mergeCell ref="B130:E130"/>
    <mergeCell ref="M130:N130"/>
    <mergeCell ref="O130:P130"/>
    <mergeCell ref="O126:P126"/>
    <mergeCell ref="B127:E127"/>
    <mergeCell ref="M127:N127"/>
    <mergeCell ref="O127:P127"/>
    <mergeCell ref="B128:E128"/>
    <mergeCell ref="M128:N128"/>
    <mergeCell ref="O128:P128"/>
    <mergeCell ref="B133:E133"/>
    <mergeCell ref="M122:N122"/>
    <mergeCell ref="O122:P122"/>
    <mergeCell ref="B123:E123"/>
    <mergeCell ref="J123:L123"/>
    <mergeCell ref="M123:N123"/>
    <mergeCell ref="O123:P123"/>
    <mergeCell ref="B120:E120"/>
    <mergeCell ref="J120:L120"/>
    <mergeCell ref="B121:E121"/>
    <mergeCell ref="J121:L121"/>
    <mergeCell ref="B122:E122"/>
    <mergeCell ref="J122:L122"/>
    <mergeCell ref="B115:E115"/>
    <mergeCell ref="J115:L118"/>
    <mergeCell ref="B116:E116"/>
    <mergeCell ref="B117:E117"/>
    <mergeCell ref="B118:E118"/>
    <mergeCell ref="B119:E119"/>
    <mergeCell ref="J119:L119"/>
    <mergeCell ref="B110:E110"/>
    <mergeCell ref="J110:L110"/>
    <mergeCell ref="B111:E111"/>
    <mergeCell ref="J111:L111"/>
    <mergeCell ref="B112:E112"/>
    <mergeCell ref="J112:L114"/>
    <mergeCell ref="B113:E113"/>
    <mergeCell ref="B114:E114"/>
    <mergeCell ref="B105:L105"/>
    <mergeCell ref="B107:E107"/>
    <mergeCell ref="J107:L107"/>
    <mergeCell ref="B108:E108"/>
    <mergeCell ref="J108:L108"/>
    <mergeCell ref="B109:E109"/>
    <mergeCell ref="J109:L109"/>
    <mergeCell ref="B102:E102"/>
    <mergeCell ref="J102:L102"/>
    <mergeCell ref="B103:E103"/>
    <mergeCell ref="J103:L103"/>
    <mergeCell ref="B104:E104"/>
    <mergeCell ref="J104:L104"/>
    <mergeCell ref="B99:L99"/>
    <mergeCell ref="Q99:R99"/>
    <mergeCell ref="B100:I100"/>
    <mergeCell ref="M100:O101"/>
    <mergeCell ref="Q100:R100"/>
    <mergeCell ref="B101:E101"/>
    <mergeCell ref="J101:L101"/>
    <mergeCell ref="Q101:R101"/>
    <mergeCell ref="B96:E96"/>
    <mergeCell ref="J96:L96"/>
    <mergeCell ref="B97:E97"/>
    <mergeCell ref="J97:L97"/>
    <mergeCell ref="Q97:R97"/>
    <mergeCell ref="B98:E98"/>
    <mergeCell ref="J98:L98"/>
    <mergeCell ref="Q98:R98"/>
    <mergeCell ref="B92:D92"/>
    <mergeCell ref="I92:L92"/>
    <mergeCell ref="B93:L93"/>
    <mergeCell ref="B94:I94"/>
    <mergeCell ref="M94:O95"/>
    <mergeCell ref="B95:E95"/>
    <mergeCell ref="J95:L95"/>
    <mergeCell ref="B87:D87"/>
    <mergeCell ref="I87:L91"/>
    <mergeCell ref="B88:D88"/>
    <mergeCell ref="B89:D89"/>
    <mergeCell ref="B90:D90"/>
    <mergeCell ref="B91:D91"/>
    <mergeCell ref="B83:E83"/>
    <mergeCell ref="J83:L83"/>
    <mergeCell ref="B84:L84"/>
    <mergeCell ref="B85:I85"/>
    <mergeCell ref="M85:O86"/>
    <mergeCell ref="B86:D86"/>
    <mergeCell ref="I86:L86"/>
    <mergeCell ref="B79:E79"/>
    <mergeCell ref="J79:L79"/>
    <mergeCell ref="B80:E80"/>
    <mergeCell ref="J80:L81"/>
    <mergeCell ref="B81:E81"/>
    <mergeCell ref="B82:E82"/>
    <mergeCell ref="J82:L82"/>
    <mergeCell ref="B75:E75"/>
    <mergeCell ref="J75:L75"/>
    <mergeCell ref="B76:L76"/>
    <mergeCell ref="M76:O77"/>
    <mergeCell ref="B77:I77"/>
    <mergeCell ref="B78:E78"/>
    <mergeCell ref="J78:L78"/>
    <mergeCell ref="B69:E69"/>
    <mergeCell ref="J69:L69"/>
    <mergeCell ref="B70:E70"/>
    <mergeCell ref="J70:L71"/>
    <mergeCell ref="B71:E71"/>
    <mergeCell ref="B72:E72"/>
    <mergeCell ref="J72:L74"/>
    <mergeCell ref="B73:E73"/>
    <mergeCell ref="B74:E74"/>
    <mergeCell ref="B61:I61"/>
    <mergeCell ref="B62:E62"/>
    <mergeCell ref="J62:L62"/>
    <mergeCell ref="B63:E63"/>
    <mergeCell ref="J63:L68"/>
    <mergeCell ref="B64:E64"/>
    <mergeCell ref="B65:E65"/>
    <mergeCell ref="B66:E66"/>
    <mergeCell ref="B67:E67"/>
    <mergeCell ref="B68:E68"/>
    <mergeCell ref="B59:E59"/>
    <mergeCell ref="J59:L59"/>
    <mergeCell ref="B60:L60"/>
    <mergeCell ref="B50:E50"/>
    <mergeCell ref="B51:E51"/>
    <mergeCell ref="B52:E52"/>
    <mergeCell ref="B53:E53"/>
    <mergeCell ref="B54:E54"/>
    <mergeCell ref="B55:E55"/>
    <mergeCell ref="B42:E42"/>
    <mergeCell ref="J42:L42"/>
    <mergeCell ref="B43:E43"/>
    <mergeCell ref="J43:L58"/>
    <mergeCell ref="B44:E44"/>
    <mergeCell ref="B45:E45"/>
    <mergeCell ref="B46:E46"/>
    <mergeCell ref="B47:E47"/>
    <mergeCell ref="B48:E48"/>
    <mergeCell ref="B49:E49"/>
    <mergeCell ref="B56:E56"/>
    <mergeCell ref="B57:E57"/>
    <mergeCell ref="B58:E58"/>
    <mergeCell ref="B36:E36"/>
    <mergeCell ref="J36:L36"/>
    <mergeCell ref="B37:E37"/>
    <mergeCell ref="J37:L41"/>
    <mergeCell ref="B38:E38"/>
    <mergeCell ref="B39:E39"/>
    <mergeCell ref="B40:E40"/>
    <mergeCell ref="B41:E41"/>
    <mergeCell ref="B31:E31"/>
    <mergeCell ref="J31:L34"/>
    <mergeCell ref="B32:E32"/>
    <mergeCell ref="B33:E33"/>
    <mergeCell ref="B34:E34"/>
    <mergeCell ref="B35:E35"/>
    <mergeCell ref="J35:L35"/>
    <mergeCell ref="B28:E28"/>
    <mergeCell ref="J28:L28"/>
    <mergeCell ref="B29:E29"/>
    <mergeCell ref="J29:L29"/>
    <mergeCell ref="B30:E30"/>
    <mergeCell ref="J30:L30"/>
    <mergeCell ref="B25:E25"/>
    <mergeCell ref="J25:L25"/>
    <mergeCell ref="B26:E26"/>
    <mergeCell ref="J26:L26"/>
    <mergeCell ref="B27:E27"/>
    <mergeCell ref="J27:L27"/>
    <mergeCell ref="B20:I20"/>
    <mergeCell ref="B21:E21"/>
    <mergeCell ref="J21:L21"/>
    <mergeCell ref="B22:E22"/>
    <mergeCell ref="J22:L22"/>
    <mergeCell ref="B23:E23"/>
    <mergeCell ref="J23:L24"/>
    <mergeCell ref="B24:E24"/>
    <mergeCell ref="C18:D18"/>
    <mergeCell ref="F18:G18"/>
    <mergeCell ref="H18:J18"/>
    <mergeCell ref="K18:L18"/>
    <mergeCell ref="C19:D19"/>
    <mergeCell ref="F19:G19"/>
    <mergeCell ref="H19:I19"/>
    <mergeCell ref="C15:L15"/>
    <mergeCell ref="C16:L16"/>
    <mergeCell ref="C17:L17"/>
    <mergeCell ref="B9:B11"/>
    <mergeCell ref="F9:G9"/>
    <mergeCell ref="H9:I9"/>
    <mergeCell ref="F10:G10"/>
    <mergeCell ref="H10:I10"/>
    <mergeCell ref="F11:G11"/>
    <mergeCell ref="H11:I11"/>
    <mergeCell ref="B1:B5"/>
    <mergeCell ref="C1:I1"/>
    <mergeCell ref="C2:L4"/>
    <mergeCell ref="C5:I5"/>
    <mergeCell ref="B6:I7"/>
    <mergeCell ref="B8:L8"/>
    <mergeCell ref="C12:L12"/>
    <mergeCell ref="C13:L13"/>
    <mergeCell ref="C14:L14"/>
  </mergeCells>
  <conditionalFormatting sqref="L20">
    <cfRule type="cellIs" dxfId="112" priority="16" operator="lessThan">
      <formula>$J$20</formula>
    </cfRule>
  </conditionalFormatting>
  <conditionalFormatting sqref="J59:L59">
    <cfRule type="cellIs" dxfId="111" priority="15" operator="notEqual">
      <formula>$A$58</formula>
    </cfRule>
  </conditionalFormatting>
  <conditionalFormatting sqref="L61">
    <cfRule type="cellIs" dxfId="110" priority="14" operator="lessThan">
      <formula>$J$61</formula>
    </cfRule>
  </conditionalFormatting>
  <conditionalFormatting sqref="J75:L75">
    <cfRule type="cellIs" dxfId="109" priority="13" operator="notEqual">
      <formula>$A$74</formula>
    </cfRule>
  </conditionalFormatting>
  <conditionalFormatting sqref="L77">
    <cfRule type="cellIs" dxfId="108" priority="12" operator="lessThan">
      <formula>$J$77</formula>
    </cfRule>
  </conditionalFormatting>
  <conditionalFormatting sqref="J83:L83">
    <cfRule type="cellIs" dxfId="107" priority="11" operator="notEqual">
      <formula>$A$82</formula>
    </cfRule>
  </conditionalFormatting>
  <conditionalFormatting sqref="L85">
    <cfRule type="cellIs" dxfId="106" priority="10" operator="lessThan">
      <formula>$J$85</formula>
    </cfRule>
  </conditionalFormatting>
  <conditionalFormatting sqref="I92:L92">
    <cfRule type="cellIs" dxfId="105" priority="9" operator="notEqual">
      <formula>$A$91</formula>
    </cfRule>
  </conditionalFormatting>
  <conditionalFormatting sqref="J98:L98">
    <cfRule type="cellIs" dxfId="104" priority="8" operator="notEqual">
      <formula>$A$97</formula>
    </cfRule>
  </conditionalFormatting>
  <conditionalFormatting sqref="L100">
    <cfRule type="cellIs" dxfId="103" priority="7" operator="lessThan">
      <formula>$J$100</formula>
    </cfRule>
  </conditionalFormatting>
  <conditionalFormatting sqref="L94">
    <cfRule type="cellIs" dxfId="102" priority="6" operator="lessThan">
      <formula>$J$94</formula>
    </cfRule>
  </conditionalFormatting>
  <conditionalFormatting sqref="J104:L104">
    <cfRule type="cellIs" dxfId="101" priority="5" operator="notEqual">
      <formula>$A$103</formula>
    </cfRule>
  </conditionalFormatting>
  <conditionalFormatting sqref="L106">
    <cfRule type="cellIs" dxfId="100" priority="4" operator="lessThan">
      <formula>$J$106</formula>
    </cfRule>
  </conditionalFormatting>
  <conditionalFormatting sqref="J161:L161">
    <cfRule type="cellIs" dxfId="99" priority="3" operator="notEqual">
      <formula>$A$160</formula>
    </cfRule>
  </conditionalFormatting>
  <conditionalFormatting sqref="L163">
    <cfRule type="cellIs" dxfId="98" priority="2" operator="lessThan">
      <formula>$J$163</formula>
    </cfRule>
  </conditionalFormatting>
  <conditionalFormatting sqref="J170:L170">
    <cfRule type="cellIs" dxfId="97" priority="1" operator="notEqual">
      <formula>$A$169</formula>
    </cfRule>
  </conditionalFormatting>
  <dataValidations count="1">
    <dataValidation type="whole" operator="equal" showInputMessage="1" showErrorMessage="1" sqref="F96:I97 F63:I74 F79:I82 E87:H91 F102:I103 F108:I160 F165:I169 F174:I175 F22:I58" xr:uid="{00000000-0002-0000-0000-000000000000}">
      <formula1>1</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190"/>
  <sheetViews>
    <sheetView topLeftCell="A132" zoomScale="61" workbookViewId="0">
      <selection activeCell="E181" sqref="E181:L181"/>
    </sheetView>
  </sheetViews>
  <sheetFormatPr baseColWidth="10" defaultRowHeight="12.75" x14ac:dyDescent="0.2"/>
  <cols>
    <col min="1" max="1" width="4.7109375" style="4" customWidth="1"/>
    <col min="2" max="2" width="35.7109375" style="3" customWidth="1"/>
    <col min="3" max="3" width="16.28515625" style="3" customWidth="1"/>
    <col min="4" max="4" width="5.85546875" style="3" customWidth="1"/>
    <col min="5" max="5" width="12.28515625" style="3" customWidth="1"/>
    <col min="6" max="6" width="5.140625" style="29" customWidth="1"/>
    <col min="7" max="9" width="4.7109375" style="29" customWidth="1"/>
    <col min="10" max="12" width="10.5703125" style="29" customWidth="1"/>
    <col min="13" max="13" width="27.85546875" style="3" customWidth="1"/>
    <col min="14" max="14" width="24.140625" style="3" customWidth="1"/>
    <col min="15" max="256" width="11.42578125" style="3"/>
    <col min="257" max="257" width="30.140625" style="3" customWidth="1"/>
    <col min="258" max="258" width="16.28515625" style="3" customWidth="1"/>
    <col min="259" max="259" width="5.85546875" style="3" customWidth="1"/>
    <col min="260" max="260" width="7.5703125" style="3" customWidth="1"/>
    <col min="261" max="264" width="4.7109375" style="3" customWidth="1"/>
    <col min="265" max="265" width="9.5703125" style="3" customWidth="1"/>
    <col min="266" max="266" width="11.42578125" style="3"/>
    <col min="267" max="267" width="8" style="3" customWidth="1"/>
    <col min="268" max="512" width="11.42578125" style="3"/>
    <col min="513" max="513" width="30.140625" style="3" customWidth="1"/>
    <col min="514" max="514" width="16.28515625" style="3" customWidth="1"/>
    <col min="515" max="515" width="5.85546875" style="3" customWidth="1"/>
    <col min="516" max="516" width="7.5703125" style="3" customWidth="1"/>
    <col min="517" max="520" width="4.7109375" style="3" customWidth="1"/>
    <col min="521" max="521" width="9.5703125" style="3" customWidth="1"/>
    <col min="522" max="522" width="11.42578125" style="3"/>
    <col min="523" max="523" width="8" style="3" customWidth="1"/>
    <col min="524" max="768" width="11.42578125" style="3"/>
    <col min="769" max="769" width="30.140625" style="3" customWidth="1"/>
    <col min="770" max="770" width="16.28515625" style="3" customWidth="1"/>
    <col min="771" max="771" width="5.85546875" style="3" customWidth="1"/>
    <col min="772" max="772" width="7.5703125" style="3" customWidth="1"/>
    <col min="773" max="776" width="4.7109375" style="3" customWidth="1"/>
    <col min="777" max="777" width="9.5703125" style="3" customWidth="1"/>
    <col min="778" max="778" width="11.42578125" style="3"/>
    <col min="779" max="779" width="8" style="3" customWidth="1"/>
    <col min="780" max="1024" width="11.42578125" style="3"/>
    <col min="1025" max="1025" width="30.140625" style="3" customWidth="1"/>
    <col min="1026" max="1026" width="16.28515625" style="3" customWidth="1"/>
    <col min="1027" max="1027" width="5.85546875" style="3" customWidth="1"/>
    <col min="1028" max="1028" width="7.5703125" style="3" customWidth="1"/>
    <col min="1029" max="1032" width="4.7109375" style="3" customWidth="1"/>
    <col min="1033" max="1033" width="9.5703125" style="3" customWidth="1"/>
    <col min="1034" max="1034" width="11.42578125" style="3"/>
    <col min="1035" max="1035" width="8" style="3" customWidth="1"/>
    <col min="1036" max="1280" width="11.42578125" style="3"/>
    <col min="1281" max="1281" width="30.140625" style="3" customWidth="1"/>
    <col min="1282" max="1282" width="16.28515625" style="3" customWidth="1"/>
    <col min="1283" max="1283" width="5.85546875" style="3" customWidth="1"/>
    <col min="1284" max="1284" width="7.5703125" style="3" customWidth="1"/>
    <col min="1285" max="1288" width="4.7109375" style="3" customWidth="1"/>
    <col min="1289" max="1289" width="9.5703125" style="3" customWidth="1"/>
    <col min="1290" max="1290" width="11.42578125" style="3"/>
    <col min="1291" max="1291" width="8" style="3" customWidth="1"/>
    <col min="1292" max="1536" width="11.42578125" style="3"/>
    <col min="1537" max="1537" width="30.140625" style="3" customWidth="1"/>
    <col min="1538" max="1538" width="16.28515625" style="3" customWidth="1"/>
    <col min="1539" max="1539" width="5.85546875" style="3" customWidth="1"/>
    <col min="1540" max="1540" width="7.5703125" style="3" customWidth="1"/>
    <col min="1541" max="1544" width="4.7109375" style="3" customWidth="1"/>
    <col min="1545" max="1545" width="9.5703125" style="3" customWidth="1"/>
    <col min="1546" max="1546" width="11.42578125" style="3"/>
    <col min="1547" max="1547" width="8" style="3" customWidth="1"/>
    <col min="1548" max="1792" width="11.42578125" style="3"/>
    <col min="1793" max="1793" width="30.140625" style="3" customWidth="1"/>
    <col min="1794" max="1794" width="16.28515625" style="3" customWidth="1"/>
    <col min="1795" max="1795" width="5.85546875" style="3" customWidth="1"/>
    <col min="1796" max="1796" width="7.5703125" style="3" customWidth="1"/>
    <col min="1797" max="1800" width="4.7109375" style="3" customWidth="1"/>
    <col min="1801" max="1801" width="9.5703125" style="3" customWidth="1"/>
    <col min="1802" max="1802" width="11.42578125" style="3"/>
    <col min="1803" max="1803" width="8" style="3" customWidth="1"/>
    <col min="1804" max="2048" width="11.42578125" style="3"/>
    <col min="2049" max="2049" width="30.140625" style="3" customWidth="1"/>
    <col min="2050" max="2050" width="16.28515625" style="3" customWidth="1"/>
    <col min="2051" max="2051" width="5.85546875" style="3" customWidth="1"/>
    <col min="2052" max="2052" width="7.5703125" style="3" customWidth="1"/>
    <col min="2053" max="2056" width="4.7109375" style="3" customWidth="1"/>
    <col min="2057" max="2057" width="9.5703125" style="3" customWidth="1"/>
    <col min="2058" max="2058" width="11.42578125" style="3"/>
    <col min="2059" max="2059" width="8" style="3" customWidth="1"/>
    <col min="2060" max="2304" width="11.42578125" style="3"/>
    <col min="2305" max="2305" width="30.140625" style="3" customWidth="1"/>
    <col min="2306" max="2306" width="16.28515625" style="3" customWidth="1"/>
    <col min="2307" max="2307" width="5.85546875" style="3" customWidth="1"/>
    <col min="2308" max="2308" width="7.5703125" style="3" customWidth="1"/>
    <col min="2309" max="2312" width="4.7109375" style="3" customWidth="1"/>
    <col min="2313" max="2313" width="9.5703125" style="3" customWidth="1"/>
    <col min="2314" max="2314" width="11.42578125" style="3"/>
    <col min="2315" max="2315" width="8" style="3" customWidth="1"/>
    <col min="2316" max="2560" width="11.42578125" style="3"/>
    <col min="2561" max="2561" width="30.140625" style="3" customWidth="1"/>
    <col min="2562" max="2562" width="16.28515625" style="3" customWidth="1"/>
    <col min="2563" max="2563" width="5.85546875" style="3" customWidth="1"/>
    <col min="2564" max="2564" width="7.5703125" style="3" customWidth="1"/>
    <col min="2565" max="2568" width="4.7109375" style="3" customWidth="1"/>
    <col min="2569" max="2569" width="9.5703125" style="3" customWidth="1"/>
    <col min="2570" max="2570" width="11.42578125" style="3"/>
    <col min="2571" max="2571" width="8" style="3" customWidth="1"/>
    <col min="2572" max="2816" width="11.42578125" style="3"/>
    <col min="2817" max="2817" width="30.140625" style="3" customWidth="1"/>
    <col min="2818" max="2818" width="16.28515625" style="3" customWidth="1"/>
    <col min="2819" max="2819" width="5.85546875" style="3" customWidth="1"/>
    <col min="2820" max="2820" width="7.5703125" style="3" customWidth="1"/>
    <col min="2821" max="2824" width="4.7109375" style="3" customWidth="1"/>
    <col min="2825" max="2825" width="9.5703125" style="3" customWidth="1"/>
    <col min="2826" max="2826" width="11.42578125" style="3"/>
    <col min="2827" max="2827" width="8" style="3" customWidth="1"/>
    <col min="2828" max="3072" width="11.42578125" style="3"/>
    <col min="3073" max="3073" width="30.140625" style="3" customWidth="1"/>
    <col min="3074" max="3074" width="16.28515625" style="3" customWidth="1"/>
    <col min="3075" max="3075" width="5.85546875" style="3" customWidth="1"/>
    <col min="3076" max="3076" width="7.5703125" style="3" customWidth="1"/>
    <col min="3077" max="3080" width="4.7109375" style="3" customWidth="1"/>
    <col min="3081" max="3081" width="9.5703125" style="3" customWidth="1"/>
    <col min="3082" max="3082" width="11.42578125" style="3"/>
    <col min="3083" max="3083" width="8" style="3" customWidth="1"/>
    <col min="3084" max="3328" width="11.42578125" style="3"/>
    <col min="3329" max="3329" width="30.140625" style="3" customWidth="1"/>
    <col min="3330" max="3330" width="16.28515625" style="3" customWidth="1"/>
    <col min="3331" max="3331" width="5.85546875" style="3" customWidth="1"/>
    <col min="3332" max="3332" width="7.5703125" style="3" customWidth="1"/>
    <col min="3333" max="3336" width="4.7109375" style="3" customWidth="1"/>
    <col min="3337" max="3337" width="9.5703125" style="3" customWidth="1"/>
    <col min="3338" max="3338" width="11.42578125" style="3"/>
    <col min="3339" max="3339" width="8" style="3" customWidth="1"/>
    <col min="3340" max="3584" width="11.42578125" style="3"/>
    <col min="3585" max="3585" width="30.140625" style="3" customWidth="1"/>
    <col min="3586" max="3586" width="16.28515625" style="3" customWidth="1"/>
    <col min="3587" max="3587" width="5.85546875" style="3" customWidth="1"/>
    <col min="3588" max="3588" width="7.5703125" style="3" customWidth="1"/>
    <col min="3589" max="3592" width="4.7109375" style="3" customWidth="1"/>
    <col min="3593" max="3593" width="9.5703125" style="3" customWidth="1"/>
    <col min="3594" max="3594" width="11.42578125" style="3"/>
    <col min="3595" max="3595" width="8" style="3" customWidth="1"/>
    <col min="3596" max="3840" width="11.42578125" style="3"/>
    <col min="3841" max="3841" width="30.140625" style="3" customWidth="1"/>
    <col min="3842" max="3842" width="16.28515625" style="3" customWidth="1"/>
    <col min="3843" max="3843" width="5.85546875" style="3" customWidth="1"/>
    <col min="3844" max="3844" width="7.5703125" style="3" customWidth="1"/>
    <col min="3845" max="3848" width="4.7109375" style="3" customWidth="1"/>
    <col min="3849" max="3849" width="9.5703125" style="3" customWidth="1"/>
    <col min="3850" max="3850" width="11.42578125" style="3"/>
    <col min="3851" max="3851" width="8" style="3" customWidth="1"/>
    <col min="3852" max="4096" width="11.42578125" style="3"/>
    <col min="4097" max="4097" width="30.140625" style="3" customWidth="1"/>
    <col min="4098" max="4098" width="16.28515625" style="3" customWidth="1"/>
    <col min="4099" max="4099" width="5.85546875" style="3" customWidth="1"/>
    <col min="4100" max="4100" width="7.5703125" style="3" customWidth="1"/>
    <col min="4101" max="4104" width="4.7109375" style="3" customWidth="1"/>
    <col min="4105" max="4105" width="9.5703125" style="3" customWidth="1"/>
    <col min="4106" max="4106" width="11.42578125" style="3"/>
    <col min="4107" max="4107" width="8" style="3" customWidth="1"/>
    <col min="4108" max="4352" width="11.42578125" style="3"/>
    <col min="4353" max="4353" width="30.140625" style="3" customWidth="1"/>
    <col min="4354" max="4354" width="16.28515625" style="3" customWidth="1"/>
    <col min="4355" max="4355" width="5.85546875" style="3" customWidth="1"/>
    <col min="4356" max="4356" width="7.5703125" style="3" customWidth="1"/>
    <col min="4357" max="4360" width="4.7109375" style="3" customWidth="1"/>
    <col min="4361" max="4361" width="9.5703125" style="3" customWidth="1"/>
    <col min="4362" max="4362" width="11.42578125" style="3"/>
    <col min="4363" max="4363" width="8" style="3" customWidth="1"/>
    <col min="4364" max="4608" width="11.42578125" style="3"/>
    <col min="4609" max="4609" width="30.140625" style="3" customWidth="1"/>
    <col min="4610" max="4610" width="16.28515625" style="3" customWidth="1"/>
    <col min="4611" max="4611" width="5.85546875" style="3" customWidth="1"/>
    <col min="4612" max="4612" width="7.5703125" style="3" customWidth="1"/>
    <col min="4613" max="4616" width="4.7109375" style="3" customWidth="1"/>
    <col min="4617" max="4617" width="9.5703125" style="3" customWidth="1"/>
    <col min="4618" max="4618" width="11.42578125" style="3"/>
    <col min="4619" max="4619" width="8" style="3" customWidth="1"/>
    <col min="4620" max="4864" width="11.42578125" style="3"/>
    <col min="4865" max="4865" width="30.140625" style="3" customWidth="1"/>
    <col min="4866" max="4866" width="16.28515625" style="3" customWidth="1"/>
    <col min="4867" max="4867" width="5.85546875" style="3" customWidth="1"/>
    <col min="4868" max="4868" width="7.5703125" style="3" customWidth="1"/>
    <col min="4869" max="4872" width="4.7109375" style="3" customWidth="1"/>
    <col min="4873" max="4873" width="9.5703125" style="3" customWidth="1"/>
    <col min="4874" max="4874" width="11.42578125" style="3"/>
    <col min="4875" max="4875" width="8" style="3" customWidth="1"/>
    <col min="4876" max="5120" width="11.42578125" style="3"/>
    <col min="5121" max="5121" width="30.140625" style="3" customWidth="1"/>
    <col min="5122" max="5122" width="16.28515625" style="3" customWidth="1"/>
    <col min="5123" max="5123" width="5.85546875" style="3" customWidth="1"/>
    <col min="5124" max="5124" width="7.5703125" style="3" customWidth="1"/>
    <col min="5125" max="5128" width="4.7109375" style="3" customWidth="1"/>
    <col min="5129" max="5129" width="9.5703125" style="3" customWidth="1"/>
    <col min="5130" max="5130" width="11.42578125" style="3"/>
    <col min="5131" max="5131" width="8" style="3" customWidth="1"/>
    <col min="5132" max="5376" width="11.42578125" style="3"/>
    <col min="5377" max="5377" width="30.140625" style="3" customWidth="1"/>
    <col min="5378" max="5378" width="16.28515625" style="3" customWidth="1"/>
    <col min="5379" max="5379" width="5.85546875" style="3" customWidth="1"/>
    <col min="5380" max="5380" width="7.5703125" style="3" customWidth="1"/>
    <col min="5381" max="5384" width="4.7109375" style="3" customWidth="1"/>
    <col min="5385" max="5385" width="9.5703125" style="3" customWidth="1"/>
    <col min="5386" max="5386" width="11.42578125" style="3"/>
    <col min="5387" max="5387" width="8" style="3" customWidth="1"/>
    <col min="5388" max="5632" width="11.42578125" style="3"/>
    <col min="5633" max="5633" width="30.140625" style="3" customWidth="1"/>
    <col min="5634" max="5634" width="16.28515625" style="3" customWidth="1"/>
    <col min="5635" max="5635" width="5.85546875" style="3" customWidth="1"/>
    <col min="5636" max="5636" width="7.5703125" style="3" customWidth="1"/>
    <col min="5637" max="5640" width="4.7109375" style="3" customWidth="1"/>
    <col min="5641" max="5641" width="9.5703125" style="3" customWidth="1"/>
    <col min="5642" max="5642" width="11.42578125" style="3"/>
    <col min="5643" max="5643" width="8" style="3" customWidth="1"/>
    <col min="5644" max="5888" width="11.42578125" style="3"/>
    <col min="5889" max="5889" width="30.140625" style="3" customWidth="1"/>
    <col min="5890" max="5890" width="16.28515625" style="3" customWidth="1"/>
    <col min="5891" max="5891" width="5.85546875" style="3" customWidth="1"/>
    <col min="5892" max="5892" width="7.5703125" style="3" customWidth="1"/>
    <col min="5893" max="5896" width="4.7109375" style="3" customWidth="1"/>
    <col min="5897" max="5897" width="9.5703125" style="3" customWidth="1"/>
    <col min="5898" max="5898" width="11.42578125" style="3"/>
    <col min="5899" max="5899" width="8" style="3" customWidth="1"/>
    <col min="5900" max="6144" width="11.42578125" style="3"/>
    <col min="6145" max="6145" width="30.140625" style="3" customWidth="1"/>
    <col min="6146" max="6146" width="16.28515625" style="3" customWidth="1"/>
    <col min="6147" max="6147" width="5.85546875" style="3" customWidth="1"/>
    <col min="6148" max="6148" width="7.5703125" style="3" customWidth="1"/>
    <col min="6149" max="6152" width="4.7109375" style="3" customWidth="1"/>
    <col min="6153" max="6153" width="9.5703125" style="3" customWidth="1"/>
    <col min="6154" max="6154" width="11.42578125" style="3"/>
    <col min="6155" max="6155" width="8" style="3" customWidth="1"/>
    <col min="6156" max="6400" width="11.42578125" style="3"/>
    <col min="6401" max="6401" width="30.140625" style="3" customWidth="1"/>
    <col min="6402" max="6402" width="16.28515625" style="3" customWidth="1"/>
    <col min="6403" max="6403" width="5.85546875" style="3" customWidth="1"/>
    <col min="6404" max="6404" width="7.5703125" style="3" customWidth="1"/>
    <col min="6405" max="6408" width="4.7109375" style="3" customWidth="1"/>
    <col min="6409" max="6409" width="9.5703125" style="3" customWidth="1"/>
    <col min="6410" max="6410" width="11.42578125" style="3"/>
    <col min="6411" max="6411" width="8" style="3" customWidth="1"/>
    <col min="6412" max="6656" width="11.42578125" style="3"/>
    <col min="6657" max="6657" width="30.140625" style="3" customWidth="1"/>
    <col min="6658" max="6658" width="16.28515625" style="3" customWidth="1"/>
    <col min="6659" max="6659" width="5.85546875" style="3" customWidth="1"/>
    <col min="6660" max="6660" width="7.5703125" style="3" customWidth="1"/>
    <col min="6661" max="6664" width="4.7109375" style="3" customWidth="1"/>
    <col min="6665" max="6665" width="9.5703125" style="3" customWidth="1"/>
    <col min="6666" max="6666" width="11.42578125" style="3"/>
    <col min="6667" max="6667" width="8" style="3" customWidth="1"/>
    <col min="6668" max="6912" width="11.42578125" style="3"/>
    <col min="6913" max="6913" width="30.140625" style="3" customWidth="1"/>
    <col min="6914" max="6914" width="16.28515625" style="3" customWidth="1"/>
    <col min="6915" max="6915" width="5.85546875" style="3" customWidth="1"/>
    <col min="6916" max="6916" width="7.5703125" style="3" customWidth="1"/>
    <col min="6917" max="6920" width="4.7109375" style="3" customWidth="1"/>
    <col min="6921" max="6921" width="9.5703125" style="3" customWidth="1"/>
    <col min="6922" max="6922" width="11.42578125" style="3"/>
    <col min="6923" max="6923" width="8" style="3" customWidth="1"/>
    <col min="6924" max="7168" width="11.42578125" style="3"/>
    <col min="7169" max="7169" width="30.140625" style="3" customWidth="1"/>
    <col min="7170" max="7170" width="16.28515625" style="3" customWidth="1"/>
    <col min="7171" max="7171" width="5.85546875" style="3" customWidth="1"/>
    <col min="7172" max="7172" width="7.5703125" style="3" customWidth="1"/>
    <col min="7173" max="7176" width="4.7109375" style="3" customWidth="1"/>
    <col min="7177" max="7177" width="9.5703125" style="3" customWidth="1"/>
    <col min="7178" max="7178" width="11.42578125" style="3"/>
    <col min="7179" max="7179" width="8" style="3" customWidth="1"/>
    <col min="7180" max="7424" width="11.42578125" style="3"/>
    <col min="7425" max="7425" width="30.140625" style="3" customWidth="1"/>
    <col min="7426" max="7426" width="16.28515625" style="3" customWidth="1"/>
    <col min="7427" max="7427" width="5.85546875" style="3" customWidth="1"/>
    <col min="7428" max="7428" width="7.5703125" style="3" customWidth="1"/>
    <col min="7429" max="7432" width="4.7109375" style="3" customWidth="1"/>
    <col min="7433" max="7433" width="9.5703125" style="3" customWidth="1"/>
    <col min="7434" max="7434" width="11.42578125" style="3"/>
    <col min="7435" max="7435" width="8" style="3" customWidth="1"/>
    <col min="7436" max="7680" width="11.42578125" style="3"/>
    <col min="7681" max="7681" width="30.140625" style="3" customWidth="1"/>
    <col min="7682" max="7682" width="16.28515625" style="3" customWidth="1"/>
    <col min="7683" max="7683" width="5.85546875" style="3" customWidth="1"/>
    <col min="7684" max="7684" width="7.5703125" style="3" customWidth="1"/>
    <col min="7685" max="7688" width="4.7109375" style="3" customWidth="1"/>
    <col min="7689" max="7689" width="9.5703125" style="3" customWidth="1"/>
    <col min="7690" max="7690" width="11.42578125" style="3"/>
    <col min="7691" max="7691" width="8" style="3" customWidth="1"/>
    <col min="7692" max="7936" width="11.42578125" style="3"/>
    <col min="7937" max="7937" width="30.140625" style="3" customWidth="1"/>
    <col min="7938" max="7938" width="16.28515625" style="3" customWidth="1"/>
    <col min="7939" max="7939" width="5.85546875" style="3" customWidth="1"/>
    <col min="7940" max="7940" width="7.5703125" style="3" customWidth="1"/>
    <col min="7941" max="7944" width="4.7109375" style="3" customWidth="1"/>
    <col min="7945" max="7945" width="9.5703125" style="3" customWidth="1"/>
    <col min="7946" max="7946" width="11.42578125" style="3"/>
    <col min="7947" max="7947" width="8" style="3" customWidth="1"/>
    <col min="7948" max="8192" width="11.42578125" style="3"/>
    <col min="8193" max="8193" width="30.140625" style="3" customWidth="1"/>
    <col min="8194" max="8194" width="16.28515625" style="3" customWidth="1"/>
    <col min="8195" max="8195" width="5.85546875" style="3" customWidth="1"/>
    <col min="8196" max="8196" width="7.5703125" style="3" customWidth="1"/>
    <col min="8197" max="8200" width="4.7109375" style="3" customWidth="1"/>
    <col min="8201" max="8201" width="9.5703125" style="3" customWidth="1"/>
    <col min="8202" max="8202" width="11.42578125" style="3"/>
    <col min="8203" max="8203" width="8" style="3" customWidth="1"/>
    <col min="8204" max="8448" width="11.42578125" style="3"/>
    <col min="8449" max="8449" width="30.140625" style="3" customWidth="1"/>
    <col min="8450" max="8450" width="16.28515625" style="3" customWidth="1"/>
    <col min="8451" max="8451" width="5.85546875" style="3" customWidth="1"/>
    <col min="8452" max="8452" width="7.5703125" style="3" customWidth="1"/>
    <col min="8453" max="8456" width="4.7109375" style="3" customWidth="1"/>
    <col min="8457" max="8457" width="9.5703125" style="3" customWidth="1"/>
    <col min="8458" max="8458" width="11.42578125" style="3"/>
    <col min="8459" max="8459" width="8" style="3" customWidth="1"/>
    <col min="8460" max="8704" width="11.42578125" style="3"/>
    <col min="8705" max="8705" width="30.140625" style="3" customWidth="1"/>
    <col min="8706" max="8706" width="16.28515625" style="3" customWidth="1"/>
    <col min="8707" max="8707" width="5.85546875" style="3" customWidth="1"/>
    <col min="8708" max="8708" width="7.5703125" style="3" customWidth="1"/>
    <col min="8709" max="8712" width="4.7109375" style="3" customWidth="1"/>
    <col min="8713" max="8713" width="9.5703125" style="3" customWidth="1"/>
    <col min="8714" max="8714" width="11.42578125" style="3"/>
    <col min="8715" max="8715" width="8" style="3" customWidth="1"/>
    <col min="8716" max="8960" width="11.42578125" style="3"/>
    <col min="8961" max="8961" width="30.140625" style="3" customWidth="1"/>
    <col min="8962" max="8962" width="16.28515625" style="3" customWidth="1"/>
    <col min="8963" max="8963" width="5.85546875" style="3" customWidth="1"/>
    <col min="8964" max="8964" width="7.5703125" style="3" customWidth="1"/>
    <col min="8965" max="8968" width="4.7109375" style="3" customWidth="1"/>
    <col min="8969" max="8969" width="9.5703125" style="3" customWidth="1"/>
    <col min="8970" max="8970" width="11.42578125" style="3"/>
    <col min="8971" max="8971" width="8" style="3" customWidth="1"/>
    <col min="8972" max="9216" width="11.42578125" style="3"/>
    <col min="9217" max="9217" width="30.140625" style="3" customWidth="1"/>
    <col min="9218" max="9218" width="16.28515625" style="3" customWidth="1"/>
    <col min="9219" max="9219" width="5.85546875" style="3" customWidth="1"/>
    <col min="9220" max="9220" width="7.5703125" style="3" customWidth="1"/>
    <col min="9221" max="9224" width="4.7109375" style="3" customWidth="1"/>
    <col min="9225" max="9225" width="9.5703125" style="3" customWidth="1"/>
    <col min="9226" max="9226" width="11.42578125" style="3"/>
    <col min="9227" max="9227" width="8" style="3" customWidth="1"/>
    <col min="9228" max="9472" width="11.42578125" style="3"/>
    <col min="9473" max="9473" width="30.140625" style="3" customWidth="1"/>
    <col min="9474" max="9474" width="16.28515625" style="3" customWidth="1"/>
    <col min="9475" max="9475" width="5.85546875" style="3" customWidth="1"/>
    <col min="9476" max="9476" width="7.5703125" style="3" customWidth="1"/>
    <col min="9477" max="9480" width="4.7109375" style="3" customWidth="1"/>
    <col min="9481" max="9481" width="9.5703125" style="3" customWidth="1"/>
    <col min="9482" max="9482" width="11.42578125" style="3"/>
    <col min="9483" max="9483" width="8" style="3" customWidth="1"/>
    <col min="9484" max="9728" width="11.42578125" style="3"/>
    <col min="9729" max="9729" width="30.140625" style="3" customWidth="1"/>
    <col min="9730" max="9730" width="16.28515625" style="3" customWidth="1"/>
    <col min="9731" max="9731" width="5.85546875" style="3" customWidth="1"/>
    <col min="9732" max="9732" width="7.5703125" style="3" customWidth="1"/>
    <col min="9733" max="9736" width="4.7109375" style="3" customWidth="1"/>
    <col min="9737" max="9737" width="9.5703125" style="3" customWidth="1"/>
    <col min="9738" max="9738" width="11.42578125" style="3"/>
    <col min="9739" max="9739" width="8" style="3" customWidth="1"/>
    <col min="9740" max="9984" width="11.42578125" style="3"/>
    <col min="9985" max="9985" width="30.140625" style="3" customWidth="1"/>
    <col min="9986" max="9986" width="16.28515625" style="3" customWidth="1"/>
    <col min="9987" max="9987" width="5.85546875" style="3" customWidth="1"/>
    <col min="9988" max="9988" width="7.5703125" style="3" customWidth="1"/>
    <col min="9989" max="9992" width="4.7109375" style="3" customWidth="1"/>
    <col min="9993" max="9993" width="9.5703125" style="3" customWidth="1"/>
    <col min="9994" max="9994" width="11.42578125" style="3"/>
    <col min="9995" max="9995" width="8" style="3" customWidth="1"/>
    <col min="9996" max="10240" width="11.42578125" style="3"/>
    <col min="10241" max="10241" width="30.140625" style="3" customWidth="1"/>
    <col min="10242" max="10242" width="16.28515625" style="3" customWidth="1"/>
    <col min="10243" max="10243" width="5.85546875" style="3" customWidth="1"/>
    <col min="10244" max="10244" width="7.5703125" style="3" customWidth="1"/>
    <col min="10245" max="10248" width="4.7109375" style="3" customWidth="1"/>
    <col min="10249" max="10249" width="9.5703125" style="3" customWidth="1"/>
    <col min="10250" max="10250" width="11.42578125" style="3"/>
    <col min="10251" max="10251" width="8" style="3" customWidth="1"/>
    <col min="10252" max="10496" width="11.42578125" style="3"/>
    <col min="10497" max="10497" width="30.140625" style="3" customWidth="1"/>
    <col min="10498" max="10498" width="16.28515625" style="3" customWidth="1"/>
    <col min="10499" max="10499" width="5.85546875" style="3" customWidth="1"/>
    <col min="10500" max="10500" width="7.5703125" style="3" customWidth="1"/>
    <col min="10501" max="10504" width="4.7109375" style="3" customWidth="1"/>
    <col min="10505" max="10505" width="9.5703125" style="3" customWidth="1"/>
    <col min="10506" max="10506" width="11.42578125" style="3"/>
    <col min="10507" max="10507" width="8" style="3" customWidth="1"/>
    <col min="10508" max="10752" width="11.42578125" style="3"/>
    <col min="10753" max="10753" width="30.140625" style="3" customWidth="1"/>
    <col min="10754" max="10754" width="16.28515625" style="3" customWidth="1"/>
    <col min="10755" max="10755" width="5.85546875" style="3" customWidth="1"/>
    <col min="10756" max="10756" width="7.5703125" style="3" customWidth="1"/>
    <col min="10757" max="10760" width="4.7109375" style="3" customWidth="1"/>
    <col min="10761" max="10761" width="9.5703125" style="3" customWidth="1"/>
    <col min="10762" max="10762" width="11.42578125" style="3"/>
    <col min="10763" max="10763" width="8" style="3" customWidth="1"/>
    <col min="10764" max="11008" width="11.42578125" style="3"/>
    <col min="11009" max="11009" width="30.140625" style="3" customWidth="1"/>
    <col min="11010" max="11010" width="16.28515625" style="3" customWidth="1"/>
    <col min="11011" max="11011" width="5.85546875" style="3" customWidth="1"/>
    <col min="11012" max="11012" width="7.5703125" style="3" customWidth="1"/>
    <col min="11013" max="11016" width="4.7109375" style="3" customWidth="1"/>
    <col min="11017" max="11017" width="9.5703125" style="3" customWidth="1"/>
    <col min="11018" max="11018" width="11.42578125" style="3"/>
    <col min="11019" max="11019" width="8" style="3" customWidth="1"/>
    <col min="11020" max="11264" width="11.42578125" style="3"/>
    <col min="11265" max="11265" width="30.140625" style="3" customWidth="1"/>
    <col min="11266" max="11266" width="16.28515625" style="3" customWidth="1"/>
    <col min="11267" max="11267" width="5.85546875" style="3" customWidth="1"/>
    <col min="11268" max="11268" width="7.5703125" style="3" customWidth="1"/>
    <col min="11269" max="11272" width="4.7109375" style="3" customWidth="1"/>
    <col min="11273" max="11273" width="9.5703125" style="3" customWidth="1"/>
    <col min="11274" max="11274" width="11.42578125" style="3"/>
    <col min="11275" max="11275" width="8" style="3" customWidth="1"/>
    <col min="11276" max="11520" width="11.42578125" style="3"/>
    <col min="11521" max="11521" width="30.140625" style="3" customWidth="1"/>
    <col min="11522" max="11522" width="16.28515625" style="3" customWidth="1"/>
    <col min="11523" max="11523" width="5.85546875" style="3" customWidth="1"/>
    <col min="11524" max="11524" width="7.5703125" style="3" customWidth="1"/>
    <col min="11525" max="11528" width="4.7109375" style="3" customWidth="1"/>
    <col min="11529" max="11529" width="9.5703125" style="3" customWidth="1"/>
    <col min="11530" max="11530" width="11.42578125" style="3"/>
    <col min="11531" max="11531" width="8" style="3" customWidth="1"/>
    <col min="11532" max="11776" width="11.42578125" style="3"/>
    <col min="11777" max="11777" width="30.140625" style="3" customWidth="1"/>
    <col min="11778" max="11778" width="16.28515625" style="3" customWidth="1"/>
    <col min="11779" max="11779" width="5.85546875" style="3" customWidth="1"/>
    <col min="11780" max="11780" width="7.5703125" style="3" customWidth="1"/>
    <col min="11781" max="11784" width="4.7109375" style="3" customWidth="1"/>
    <col min="11785" max="11785" width="9.5703125" style="3" customWidth="1"/>
    <col min="11786" max="11786" width="11.42578125" style="3"/>
    <col min="11787" max="11787" width="8" style="3" customWidth="1"/>
    <col min="11788" max="12032" width="11.42578125" style="3"/>
    <col min="12033" max="12033" width="30.140625" style="3" customWidth="1"/>
    <col min="12034" max="12034" width="16.28515625" style="3" customWidth="1"/>
    <col min="12035" max="12035" width="5.85546875" style="3" customWidth="1"/>
    <col min="12036" max="12036" width="7.5703125" style="3" customWidth="1"/>
    <col min="12037" max="12040" width="4.7109375" style="3" customWidth="1"/>
    <col min="12041" max="12041" width="9.5703125" style="3" customWidth="1"/>
    <col min="12042" max="12042" width="11.42578125" style="3"/>
    <col min="12043" max="12043" width="8" style="3" customWidth="1"/>
    <col min="12044" max="12288" width="11.42578125" style="3"/>
    <col min="12289" max="12289" width="30.140625" style="3" customWidth="1"/>
    <col min="12290" max="12290" width="16.28515625" style="3" customWidth="1"/>
    <col min="12291" max="12291" width="5.85546875" style="3" customWidth="1"/>
    <col min="12292" max="12292" width="7.5703125" style="3" customWidth="1"/>
    <col min="12293" max="12296" width="4.7109375" style="3" customWidth="1"/>
    <col min="12297" max="12297" width="9.5703125" style="3" customWidth="1"/>
    <col min="12298" max="12298" width="11.42578125" style="3"/>
    <col min="12299" max="12299" width="8" style="3" customWidth="1"/>
    <col min="12300" max="12544" width="11.42578125" style="3"/>
    <col min="12545" max="12545" width="30.140625" style="3" customWidth="1"/>
    <col min="12546" max="12546" width="16.28515625" style="3" customWidth="1"/>
    <col min="12547" max="12547" width="5.85546875" style="3" customWidth="1"/>
    <col min="12548" max="12548" width="7.5703125" style="3" customWidth="1"/>
    <col min="12549" max="12552" width="4.7109375" style="3" customWidth="1"/>
    <col min="12553" max="12553" width="9.5703125" style="3" customWidth="1"/>
    <col min="12554" max="12554" width="11.42578125" style="3"/>
    <col min="12555" max="12555" width="8" style="3" customWidth="1"/>
    <col min="12556" max="12800" width="11.42578125" style="3"/>
    <col min="12801" max="12801" width="30.140625" style="3" customWidth="1"/>
    <col min="12802" max="12802" width="16.28515625" style="3" customWidth="1"/>
    <col min="12803" max="12803" width="5.85546875" style="3" customWidth="1"/>
    <col min="12804" max="12804" width="7.5703125" style="3" customWidth="1"/>
    <col min="12805" max="12808" width="4.7109375" style="3" customWidth="1"/>
    <col min="12809" max="12809" width="9.5703125" style="3" customWidth="1"/>
    <col min="12810" max="12810" width="11.42578125" style="3"/>
    <col min="12811" max="12811" width="8" style="3" customWidth="1"/>
    <col min="12812" max="13056" width="11.42578125" style="3"/>
    <col min="13057" max="13057" width="30.140625" style="3" customWidth="1"/>
    <col min="13058" max="13058" width="16.28515625" style="3" customWidth="1"/>
    <col min="13059" max="13059" width="5.85546875" style="3" customWidth="1"/>
    <col min="13060" max="13060" width="7.5703125" style="3" customWidth="1"/>
    <col min="13061" max="13064" width="4.7109375" style="3" customWidth="1"/>
    <col min="13065" max="13065" width="9.5703125" style="3" customWidth="1"/>
    <col min="13066" max="13066" width="11.42578125" style="3"/>
    <col min="13067" max="13067" width="8" style="3" customWidth="1"/>
    <col min="13068" max="13312" width="11.42578125" style="3"/>
    <col min="13313" max="13313" width="30.140625" style="3" customWidth="1"/>
    <col min="13314" max="13314" width="16.28515625" style="3" customWidth="1"/>
    <col min="13315" max="13315" width="5.85546875" style="3" customWidth="1"/>
    <col min="13316" max="13316" width="7.5703125" style="3" customWidth="1"/>
    <col min="13317" max="13320" width="4.7109375" style="3" customWidth="1"/>
    <col min="13321" max="13321" width="9.5703125" style="3" customWidth="1"/>
    <col min="13322" max="13322" width="11.42578125" style="3"/>
    <col min="13323" max="13323" width="8" style="3" customWidth="1"/>
    <col min="13324" max="13568" width="11.42578125" style="3"/>
    <col min="13569" max="13569" width="30.140625" style="3" customWidth="1"/>
    <col min="13570" max="13570" width="16.28515625" style="3" customWidth="1"/>
    <col min="13571" max="13571" width="5.85546875" style="3" customWidth="1"/>
    <col min="13572" max="13572" width="7.5703125" style="3" customWidth="1"/>
    <col min="13573" max="13576" width="4.7109375" style="3" customWidth="1"/>
    <col min="13577" max="13577" width="9.5703125" style="3" customWidth="1"/>
    <col min="13578" max="13578" width="11.42578125" style="3"/>
    <col min="13579" max="13579" width="8" style="3" customWidth="1"/>
    <col min="13580" max="13824" width="11.42578125" style="3"/>
    <col min="13825" max="13825" width="30.140625" style="3" customWidth="1"/>
    <col min="13826" max="13826" width="16.28515625" style="3" customWidth="1"/>
    <col min="13827" max="13827" width="5.85546875" style="3" customWidth="1"/>
    <col min="13828" max="13828" width="7.5703125" style="3" customWidth="1"/>
    <col min="13829" max="13832" width="4.7109375" style="3" customWidth="1"/>
    <col min="13833" max="13833" width="9.5703125" style="3" customWidth="1"/>
    <col min="13834" max="13834" width="11.42578125" style="3"/>
    <col min="13835" max="13835" width="8" style="3" customWidth="1"/>
    <col min="13836" max="14080" width="11.42578125" style="3"/>
    <col min="14081" max="14081" width="30.140625" style="3" customWidth="1"/>
    <col min="14082" max="14082" width="16.28515625" style="3" customWidth="1"/>
    <col min="14083" max="14083" width="5.85546875" style="3" customWidth="1"/>
    <col min="14084" max="14084" width="7.5703125" style="3" customWidth="1"/>
    <col min="14085" max="14088" width="4.7109375" style="3" customWidth="1"/>
    <col min="14089" max="14089" width="9.5703125" style="3" customWidth="1"/>
    <col min="14090" max="14090" width="11.42578125" style="3"/>
    <col min="14091" max="14091" width="8" style="3" customWidth="1"/>
    <col min="14092" max="14336" width="11.42578125" style="3"/>
    <col min="14337" max="14337" width="30.140625" style="3" customWidth="1"/>
    <col min="14338" max="14338" width="16.28515625" style="3" customWidth="1"/>
    <col min="14339" max="14339" width="5.85546875" style="3" customWidth="1"/>
    <col min="14340" max="14340" width="7.5703125" style="3" customWidth="1"/>
    <col min="14341" max="14344" width="4.7109375" style="3" customWidth="1"/>
    <col min="14345" max="14345" width="9.5703125" style="3" customWidth="1"/>
    <col min="14346" max="14346" width="11.42578125" style="3"/>
    <col min="14347" max="14347" width="8" style="3" customWidth="1"/>
    <col min="14348" max="14592" width="11.42578125" style="3"/>
    <col min="14593" max="14593" width="30.140625" style="3" customWidth="1"/>
    <col min="14594" max="14594" width="16.28515625" style="3" customWidth="1"/>
    <col min="14595" max="14595" width="5.85546875" style="3" customWidth="1"/>
    <col min="14596" max="14596" width="7.5703125" style="3" customWidth="1"/>
    <col min="14597" max="14600" width="4.7109375" style="3" customWidth="1"/>
    <col min="14601" max="14601" width="9.5703125" style="3" customWidth="1"/>
    <col min="14602" max="14602" width="11.42578125" style="3"/>
    <col min="14603" max="14603" width="8" style="3" customWidth="1"/>
    <col min="14604" max="14848" width="11.42578125" style="3"/>
    <col min="14849" max="14849" width="30.140625" style="3" customWidth="1"/>
    <col min="14850" max="14850" width="16.28515625" style="3" customWidth="1"/>
    <col min="14851" max="14851" width="5.85546875" style="3" customWidth="1"/>
    <col min="14852" max="14852" width="7.5703125" style="3" customWidth="1"/>
    <col min="14853" max="14856" width="4.7109375" style="3" customWidth="1"/>
    <col min="14857" max="14857" width="9.5703125" style="3" customWidth="1"/>
    <col min="14858" max="14858" width="11.42578125" style="3"/>
    <col min="14859" max="14859" width="8" style="3" customWidth="1"/>
    <col min="14860" max="15104" width="11.42578125" style="3"/>
    <col min="15105" max="15105" width="30.140625" style="3" customWidth="1"/>
    <col min="15106" max="15106" width="16.28515625" style="3" customWidth="1"/>
    <col min="15107" max="15107" width="5.85546875" style="3" customWidth="1"/>
    <col min="15108" max="15108" width="7.5703125" style="3" customWidth="1"/>
    <col min="15109" max="15112" width="4.7109375" style="3" customWidth="1"/>
    <col min="15113" max="15113" width="9.5703125" style="3" customWidth="1"/>
    <col min="15114" max="15114" width="11.42578125" style="3"/>
    <col min="15115" max="15115" width="8" style="3" customWidth="1"/>
    <col min="15116" max="15360" width="11.42578125" style="3"/>
    <col min="15361" max="15361" width="30.140625" style="3" customWidth="1"/>
    <col min="15362" max="15362" width="16.28515625" style="3" customWidth="1"/>
    <col min="15363" max="15363" width="5.85546875" style="3" customWidth="1"/>
    <col min="15364" max="15364" width="7.5703125" style="3" customWidth="1"/>
    <col min="15365" max="15368" width="4.7109375" style="3" customWidth="1"/>
    <col min="15369" max="15369" width="9.5703125" style="3" customWidth="1"/>
    <col min="15370" max="15370" width="11.42578125" style="3"/>
    <col min="15371" max="15371" width="8" style="3" customWidth="1"/>
    <col min="15372" max="15616" width="11.42578125" style="3"/>
    <col min="15617" max="15617" width="30.140625" style="3" customWidth="1"/>
    <col min="15618" max="15618" width="16.28515625" style="3" customWidth="1"/>
    <col min="15619" max="15619" width="5.85546875" style="3" customWidth="1"/>
    <col min="15620" max="15620" width="7.5703125" style="3" customWidth="1"/>
    <col min="15621" max="15624" width="4.7109375" style="3" customWidth="1"/>
    <col min="15625" max="15625" width="9.5703125" style="3" customWidth="1"/>
    <col min="15626" max="15626" width="11.42578125" style="3"/>
    <col min="15627" max="15627" width="8" style="3" customWidth="1"/>
    <col min="15628" max="15872" width="11.42578125" style="3"/>
    <col min="15873" max="15873" width="30.140625" style="3" customWidth="1"/>
    <col min="15874" max="15874" width="16.28515625" style="3" customWidth="1"/>
    <col min="15875" max="15875" width="5.85546875" style="3" customWidth="1"/>
    <col min="15876" max="15876" width="7.5703125" style="3" customWidth="1"/>
    <col min="15877" max="15880" width="4.7109375" style="3" customWidth="1"/>
    <col min="15881" max="15881" width="9.5703125" style="3" customWidth="1"/>
    <col min="15882" max="15882" width="11.42578125" style="3"/>
    <col min="15883" max="15883" width="8" style="3" customWidth="1"/>
    <col min="15884" max="16128" width="11.42578125" style="3"/>
    <col min="16129" max="16129" width="30.140625" style="3" customWidth="1"/>
    <col min="16130" max="16130" width="16.28515625" style="3" customWidth="1"/>
    <col min="16131" max="16131" width="5.85546875" style="3" customWidth="1"/>
    <col min="16132" max="16132" width="7.5703125" style="3" customWidth="1"/>
    <col min="16133" max="16136" width="4.7109375" style="3" customWidth="1"/>
    <col min="16137" max="16137" width="9.5703125" style="3" customWidth="1"/>
    <col min="16138" max="16138" width="11.42578125" style="3"/>
    <col min="16139" max="16139" width="8" style="3" customWidth="1"/>
    <col min="16140" max="16384" width="11.42578125" style="3"/>
  </cols>
  <sheetData>
    <row r="1" spans="1:12" x14ac:dyDescent="0.2">
      <c r="A1" s="647"/>
      <c r="B1" s="504"/>
      <c r="C1" s="504"/>
      <c r="D1" s="504"/>
      <c r="E1" s="504"/>
      <c r="F1" s="504"/>
      <c r="G1" s="504"/>
      <c r="H1" s="504"/>
      <c r="I1" s="2"/>
      <c r="J1" s="2"/>
      <c r="K1" s="2"/>
      <c r="L1" s="2"/>
    </row>
    <row r="2" spans="1:12" x14ac:dyDescent="0.2">
      <c r="A2" s="647"/>
      <c r="B2" s="12"/>
      <c r="C2" s="505" t="s">
        <v>0</v>
      </c>
      <c r="D2" s="505"/>
      <c r="E2" s="505"/>
      <c r="F2" s="505"/>
      <c r="G2" s="505"/>
      <c r="H2" s="505"/>
      <c r="I2" s="505"/>
      <c r="J2" s="505"/>
      <c r="K2" s="505"/>
      <c r="L2" s="505"/>
    </row>
    <row r="3" spans="1:12" x14ac:dyDescent="0.2">
      <c r="A3" s="647"/>
      <c r="B3" s="12"/>
      <c r="C3" s="505"/>
      <c r="D3" s="505"/>
      <c r="E3" s="505"/>
      <c r="F3" s="505"/>
      <c r="G3" s="505"/>
      <c r="H3" s="505"/>
      <c r="I3" s="505"/>
      <c r="J3" s="505"/>
      <c r="K3" s="505"/>
      <c r="L3" s="505"/>
    </row>
    <row r="4" spans="1:12" x14ac:dyDescent="0.2">
      <c r="A4" s="647"/>
      <c r="B4" s="12"/>
      <c r="C4" s="505"/>
      <c r="D4" s="505"/>
      <c r="E4" s="505"/>
      <c r="F4" s="505"/>
      <c r="G4" s="505"/>
      <c r="H4" s="505"/>
      <c r="I4" s="505"/>
      <c r="J4" s="505"/>
      <c r="K4" s="505"/>
      <c r="L4" s="505"/>
    </row>
    <row r="5" spans="1:12" ht="38.1" customHeight="1" x14ac:dyDescent="0.2">
      <c r="A5" s="647"/>
      <c r="B5" s="504"/>
      <c r="C5" s="504"/>
      <c r="D5" s="504"/>
      <c r="E5" s="504"/>
      <c r="F5" s="504"/>
      <c r="G5" s="504"/>
      <c r="H5" s="504"/>
      <c r="I5" s="2"/>
      <c r="J5" s="2"/>
      <c r="K5" s="2"/>
      <c r="L5" s="2"/>
    </row>
    <row r="6" spans="1:12" x14ac:dyDescent="0.2">
      <c r="A6" s="504"/>
      <c r="B6" s="504"/>
      <c r="C6" s="504"/>
      <c r="D6" s="504"/>
      <c r="E6" s="504"/>
      <c r="F6" s="504"/>
      <c r="G6" s="504"/>
      <c r="H6" s="504"/>
      <c r="I6" s="2"/>
      <c r="J6" s="2"/>
      <c r="K6" s="2"/>
      <c r="L6" s="2"/>
    </row>
    <row r="7" spans="1:12" x14ac:dyDescent="0.2">
      <c r="A7" s="504"/>
      <c r="B7" s="504"/>
      <c r="C7" s="504"/>
      <c r="D7" s="504"/>
      <c r="E7" s="504"/>
      <c r="F7" s="504"/>
      <c r="G7" s="504"/>
      <c r="H7" s="504"/>
      <c r="I7" s="2"/>
      <c r="J7" s="2"/>
      <c r="K7" s="2"/>
      <c r="L7" s="2"/>
    </row>
    <row r="8" spans="1:12" ht="14.1" customHeight="1" x14ac:dyDescent="0.2"/>
    <row r="9" spans="1:12" ht="54.6" customHeight="1" x14ac:dyDescent="0.2">
      <c r="B9" s="648" t="s">
        <v>243</v>
      </c>
      <c r="C9" s="649"/>
      <c r="D9" s="649"/>
      <c r="E9" s="649"/>
      <c r="F9" s="649"/>
      <c r="G9" s="649"/>
      <c r="H9" s="649"/>
      <c r="I9" s="649"/>
      <c r="J9" s="649"/>
      <c r="K9" s="649"/>
      <c r="L9" s="649"/>
    </row>
    <row r="10" spans="1:12" ht="24" customHeight="1" x14ac:dyDescent="0.2">
      <c r="B10" s="514" t="s">
        <v>2</v>
      </c>
      <c r="C10" s="5"/>
      <c r="D10" s="5" t="s">
        <v>3</v>
      </c>
      <c r="E10" s="5" t="s">
        <v>4</v>
      </c>
      <c r="F10" s="650" t="s">
        <v>4</v>
      </c>
      <c r="G10" s="651"/>
      <c r="H10" s="650" t="s">
        <v>5</v>
      </c>
      <c r="I10" s="651"/>
      <c r="J10" s="6" t="s">
        <v>6</v>
      </c>
      <c r="K10" s="6" t="s">
        <v>7</v>
      </c>
      <c r="L10" s="6" t="s">
        <v>8</v>
      </c>
    </row>
    <row r="11" spans="1:12" ht="24" customHeight="1" x14ac:dyDescent="0.2">
      <c r="B11" s="515"/>
      <c r="C11" s="5" t="s">
        <v>9</v>
      </c>
      <c r="D11" s="7"/>
      <c r="E11" s="7"/>
      <c r="F11" s="652"/>
      <c r="G11" s="653"/>
      <c r="H11" s="652"/>
      <c r="I11" s="653"/>
      <c r="J11" s="8"/>
      <c r="K11" s="6"/>
      <c r="L11" s="6"/>
    </row>
    <row r="12" spans="1:12" ht="24" customHeight="1" x14ac:dyDescent="0.2">
      <c r="B12" s="516"/>
      <c r="C12" s="9" t="s">
        <v>10</v>
      </c>
      <c r="D12" s="9"/>
      <c r="E12" s="9"/>
      <c r="F12" s="650"/>
      <c r="G12" s="651"/>
      <c r="H12" s="650"/>
      <c r="I12" s="651"/>
      <c r="J12" s="10"/>
      <c r="K12" s="10"/>
      <c r="L12" s="10"/>
    </row>
    <row r="13" spans="1:12" ht="24" customHeight="1" x14ac:dyDescent="0.2">
      <c r="B13" s="5" t="s">
        <v>11</v>
      </c>
      <c r="C13" s="508"/>
      <c r="D13" s="509"/>
      <c r="E13" s="509"/>
      <c r="F13" s="509"/>
      <c r="G13" s="509"/>
      <c r="H13" s="509"/>
      <c r="I13" s="509"/>
      <c r="J13" s="509"/>
      <c r="K13" s="509"/>
      <c r="L13" s="510"/>
    </row>
    <row r="14" spans="1:12" ht="24" customHeight="1" x14ac:dyDescent="0.2">
      <c r="B14" s="11" t="s">
        <v>244</v>
      </c>
      <c r="C14" s="511"/>
      <c r="D14" s="511"/>
      <c r="E14" s="511"/>
      <c r="F14" s="511"/>
      <c r="G14" s="511"/>
      <c r="H14" s="511"/>
      <c r="I14" s="511"/>
      <c r="J14" s="511"/>
      <c r="K14" s="511"/>
      <c r="L14" s="511"/>
    </row>
    <row r="15" spans="1:12" ht="24" customHeight="1" x14ac:dyDescent="0.2">
      <c r="B15" s="5" t="s">
        <v>13</v>
      </c>
      <c r="C15" s="512"/>
      <c r="D15" s="511"/>
      <c r="E15" s="511"/>
      <c r="F15" s="511"/>
      <c r="G15" s="511"/>
      <c r="H15" s="511"/>
      <c r="I15" s="511"/>
      <c r="J15" s="511"/>
      <c r="K15" s="511"/>
      <c r="L15" s="511"/>
    </row>
    <row r="16" spans="1:12" ht="24" customHeight="1" x14ac:dyDescent="0.2">
      <c r="B16" s="5" t="s">
        <v>14</v>
      </c>
      <c r="C16" s="513"/>
      <c r="D16" s="513"/>
      <c r="E16" s="513"/>
      <c r="F16" s="513"/>
      <c r="G16" s="513"/>
      <c r="H16" s="513"/>
      <c r="I16" s="513"/>
      <c r="J16" s="513"/>
      <c r="K16" s="513"/>
      <c r="L16" s="513"/>
    </row>
    <row r="17" spans="1:20" ht="24" customHeight="1" x14ac:dyDescent="0.2">
      <c r="B17" s="11" t="s">
        <v>15</v>
      </c>
      <c r="C17" s="513"/>
      <c r="D17" s="513"/>
      <c r="E17" s="513"/>
      <c r="F17" s="513"/>
      <c r="G17" s="513"/>
      <c r="H17" s="513"/>
      <c r="I17" s="513"/>
      <c r="J17" s="513"/>
      <c r="K17" s="513"/>
      <c r="L17" s="513"/>
      <c r="M17" s="12"/>
      <c r="N17" s="12"/>
    </row>
    <row r="18" spans="1:20" ht="24" customHeight="1" x14ac:dyDescent="0.2">
      <c r="B18" s="5" t="s">
        <v>16</v>
      </c>
      <c r="C18" s="513"/>
      <c r="D18" s="513"/>
      <c r="E18" s="513"/>
      <c r="F18" s="513"/>
      <c r="G18" s="513"/>
      <c r="H18" s="513"/>
      <c r="I18" s="513"/>
      <c r="J18" s="513"/>
      <c r="K18" s="513"/>
      <c r="L18" s="513"/>
      <c r="M18" s="12"/>
      <c r="N18" s="12"/>
    </row>
    <row r="19" spans="1:20" s="17" customFormat="1" ht="29.45" customHeight="1" x14ac:dyDescent="0.2">
      <c r="A19" s="13"/>
      <c r="B19" s="661" t="s">
        <v>17</v>
      </c>
      <c r="C19" s="661"/>
      <c r="D19" s="662" t="s">
        <v>245</v>
      </c>
      <c r="E19" s="662"/>
      <c r="F19" s="663" t="s">
        <v>246</v>
      </c>
      <c r="G19" s="663"/>
      <c r="H19" s="663"/>
      <c r="I19" s="662" t="s">
        <v>377</v>
      </c>
      <c r="J19" s="662"/>
      <c r="K19" s="664" t="s">
        <v>378</v>
      </c>
      <c r="L19" s="664"/>
      <c r="M19" s="71"/>
      <c r="N19" s="72"/>
      <c r="O19" s="72"/>
      <c r="P19" s="72"/>
      <c r="Q19" s="73"/>
      <c r="R19" s="74"/>
      <c r="S19" s="72"/>
      <c r="T19" s="72"/>
    </row>
    <row r="20" spans="1:20" ht="28.5" customHeight="1" x14ac:dyDescent="0.2">
      <c r="B20" s="540"/>
      <c r="C20" s="540"/>
      <c r="D20" s="540"/>
      <c r="E20" s="540"/>
      <c r="F20" s="540"/>
      <c r="G20" s="540"/>
      <c r="H20" s="540"/>
      <c r="I20" s="540"/>
      <c r="J20" s="540"/>
      <c r="K20" s="18"/>
      <c r="L20" s="18"/>
      <c r="M20" s="12"/>
      <c r="N20" s="12"/>
    </row>
    <row r="21" spans="1:20" ht="27.6" customHeight="1" x14ac:dyDescent="0.2">
      <c r="B21" s="654" t="s">
        <v>23</v>
      </c>
      <c r="C21" s="654"/>
      <c r="D21" s="654"/>
      <c r="E21" s="654"/>
      <c r="F21" s="654"/>
      <c r="G21" s="654"/>
      <c r="H21" s="654"/>
      <c r="I21" s="654"/>
      <c r="J21" s="75">
        <v>0.49</v>
      </c>
      <c r="K21" s="75"/>
      <c r="L21" s="75">
        <f>(F81+H81)*J21/J81</f>
        <v>0.49</v>
      </c>
    </row>
    <row r="22" spans="1:20" ht="27.6" customHeight="1" x14ac:dyDescent="0.2">
      <c r="B22" s="655" t="s">
        <v>24</v>
      </c>
      <c r="C22" s="655"/>
      <c r="D22" s="655"/>
      <c r="E22" s="655"/>
      <c r="F22" s="76" t="s">
        <v>25</v>
      </c>
      <c r="G22" s="76" t="s">
        <v>26</v>
      </c>
      <c r="H22" s="76" t="s">
        <v>27</v>
      </c>
      <c r="I22" s="76" t="s">
        <v>28</v>
      </c>
      <c r="J22" s="656" t="s">
        <v>29</v>
      </c>
      <c r="K22" s="657"/>
      <c r="L22" s="657"/>
    </row>
    <row r="23" spans="1:20" s="26" customFormat="1" ht="83.45" customHeight="1" x14ac:dyDescent="0.2">
      <c r="A23" s="24">
        <v>1</v>
      </c>
      <c r="B23" s="523" t="s">
        <v>247</v>
      </c>
      <c r="C23" s="524"/>
      <c r="D23" s="524"/>
      <c r="E23" s="525"/>
      <c r="F23" s="77">
        <v>1</v>
      </c>
      <c r="G23" s="77"/>
      <c r="H23" s="77"/>
      <c r="I23" s="77"/>
      <c r="J23" s="658" t="s">
        <v>379</v>
      </c>
      <c r="K23" s="659"/>
      <c r="L23" s="659"/>
      <c r="N23" s="660"/>
      <c r="O23" s="660"/>
      <c r="P23" s="660"/>
    </row>
    <row r="24" spans="1:20" s="26" customFormat="1" ht="44.25" customHeight="1" x14ac:dyDescent="0.2">
      <c r="A24" s="24">
        <v>2</v>
      </c>
      <c r="B24" s="523" t="s">
        <v>248</v>
      </c>
      <c r="C24" s="524"/>
      <c r="D24" s="524"/>
      <c r="E24" s="525"/>
      <c r="F24" s="77">
        <v>1</v>
      </c>
      <c r="G24" s="77"/>
      <c r="H24" s="77"/>
      <c r="I24" s="77"/>
      <c r="J24" s="678" t="s">
        <v>380</v>
      </c>
      <c r="K24" s="678"/>
      <c r="L24" s="678"/>
    </row>
    <row r="25" spans="1:20" s="26" customFormat="1" ht="54.6" customHeight="1" x14ac:dyDescent="0.2">
      <c r="A25" s="24">
        <v>3</v>
      </c>
      <c r="B25" s="523" t="s">
        <v>249</v>
      </c>
      <c r="C25" s="524"/>
      <c r="D25" s="524"/>
      <c r="E25" s="525"/>
      <c r="F25" s="77">
        <v>1</v>
      </c>
      <c r="G25" s="77"/>
      <c r="H25" s="77"/>
      <c r="I25" s="77"/>
      <c r="J25" s="678" t="s">
        <v>381</v>
      </c>
      <c r="K25" s="678"/>
      <c r="L25" s="678"/>
    </row>
    <row r="26" spans="1:20" s="26" customFormat="1" ht="67.5" customHeight="1" x14ac:dyDescent="0.2">
      <c r="A26" s="24">
        <v>4</v>
      </c>
      <c r="B26" s="523" t="s">
        <v>250</v>
      </c>
      <c r="C26" s="524"/>
      <c r="D26" s="524"/>
      <c r="E26" s="525"/>
      <c r="F26" s="77">
        <v>1</v>
      </c>
      <c r="G26" s="77"/>
      <c r="H26" s="77"/>
      <c r="I26" s="77"/>
      <c r="J26" s="678" t="s">
        <v>382</v>
      </c>
      <c r="K26" s="678"/>
      <c r="L26" s="678"/>
    </row>
    <row r="27" spans="1:20" s="26" customFormat="1" ht="59.45" customHeight="1" x14ac:dyDescent="0.2">
      <c r="A27" s="24">
        <v>5</v>
      </c>
      <c r="B27" s="523" t="s">
        <v>251</v>
      </c>
      <c r="C27" s="524"/>
      <c r="D27" s="524" t="s">
        <v>252</v>
      </c>
      <c r="E27" s="525"/>
      <c r="F27" s="77">
        <v>1</v>
      </c>
      <c r="G27" s="77"/>
      <c r="H27" s="77"/>
      <c r="I27" s="77"/>
      <c r="J27" s="678" t="s">
        <v>383</v>
      </c>
      <c r="K27" s="678"/>
      <c r="L27" s="678"/>
    </row>
    <row r="28" spans="1:20" ht="78.95" customHeight="1" x14ac:dyDescent="0.25">
      <c r="A28" s="24">
        <v>6</v>
      </c>
      <c r="B28" s="523" t="s">
        <v>253</v>
      </c>
      <c r="C28" s="524"/>
      <c r="D28" s="524" t="s">
        <v>254</v>
      </c>
      <c r="E28" s="525"/>
      <c r="F28" s="78">
        <v>1</v>
      </c>
      <c r="G28" s="78"/>
      <c r="H28" s="78"/>
      <c r="I28" s="78"/>
      <c r="J28" s="682" t="s">
        <v>384</v>
      </c>
      <c r="K28" s="683"/>
      <c r="L28" s="684"/>
    </row>
    <row r="29" spans="1:20" s="26" customFormat="1" ht="20.100000000000001" customHeight="1" x14ac:dyDescent="0.2">
      <c r="A29" s="665">
        <v>7</v>
      </c>
      <c r="B29" s="666" t="s">
        <v>255</v>
      </c>
      <c r="C29" s="544" t="s">
        <v>256</v>
      </c>
      <c r="D29" s="545"/>
      <c r="E29" s="79"/>
      <c r="F29" s="80"/>
      <c r="G29" s="80"/>
      <c r="H29" s="80"/>
      <c r="I29" s="80"/>
      <c r="J29" s="669" t="s">
        <v>385</v>
      </c>
      <c r="K29" s="670"/>
      <c r="L29" s="671"/>
    </row>
    <row r="30" spans="1:20" s="26" customFormat="1" ht="20.100000000000001" customHeight="1" x14ac:dyDescent="0.2">
      <c r="A30" s="665"/>
      <c r="B30" s="667"/>
      <c r="C30" s="544" t="s">
        <v>257</v>
      </c>
      <c r="D30" s="545"/>
      <c r="E30" s="79"/>
      <c r="F30" s="80"/>
      <c r="G30" s="80"/>
      <c r="H30" s="80"/>
      <c r="I30" s="80"/>
      <c r="J30" s="672"/>
      <c r="K30" s="673"/>
      <c r="L30" s="674"/>
    </row>
    <row r="31" spans="1:20" s="26" customFormat="1" ht="33" customHeight="1" x14ac:dyDescent="0.2">
      <c r="A31" s="665"/>
      <c r="B31" s="668"/>
      <c r="C31" s="544" t="s">
        <v>258</v>
      </c>
      <c r="D31" s="545"/>
      <c r="E31" s="79" t="s">
        <v>386</v>
      </c>
      <c r="F31" s="80">
        <v>1</v>
      </c>
      <c r="G31" s="80"/>
      <c r="H31" s="80"/>
      <c r="I31" s="80"/>
      <c r="J31" s="675"/>
      <c r="K31" s="676"/>
      <c r="L31" s="677"/>
    </row>
    <row r="32" spans="1:20" s="26" customFormat="1" ht="73.5" customHeight="1" x14ac:dyDescent="0.2">
      <c r="A32" s="24">
        <v>8</v>
      </c>
      <c r="B32" s="523" t="s">
        <v>259</v>
      </c>
      <c r="C32" s="524"/>
      <c r="D32" s="524"/>
      <c r="E32" s="525"/>
      <c r="F32" s="77">
        <v>1</v>
      </c>
      <c r="G32" s="77"/>
      <c r="H32" s="77"/>
      <c r="I32" s="77"/>
      <c r="J32" s="679" t="s">
        <v>387</v>
      </c>
      <c r="K32" s="680"/>
      <c r="L32" s="681"/>
    </row>
    <row r="33" spans="1:14" s="26" customFormat="1" ht="103.5" customHeight="1" x14ac:dyDescent="0.2">
      <c r="A33" s="24">
        <v>9</v>
      </c>
      <c r="B33" s="523" t="s">
        <v>260</v>
      </c>
      <c r="C33" s="524"/>
      <c r="D33" s="524"/>
      <c r="E33" s="525"/>
      <c r="F33" s="77">
        <v>1</v>
      </c>
      <c r="G33" s="77"/>
      <c r="H33" s="77"/>
      <c r="I33" s="77"/>
      <c r="J33" s="679" t="s">
        <v>388</v>
      </c>
      <c r="K33" s="680"/>
      <c r="L33" s="681"/>
    </row>
    <row r="34" spans="1:14" s="26" customFormat="1" ht="43.5" customHeight="1" x14ac:dyDescent="0.2">
      <c r="A34" s="24">
        <v>10</v>
      </c>
      <c r="B34" s="523" t="s">
        <v>261</v>
      </c>
      <c r="C34" s="524"/>
      <c r="D34" s="524"/>
      <c r="E34" s="525"/>
      <c r="F34" s="77">
        <v>1</v>
      </c>
      <c r="G34" s="77"/>
      <c r="H34" s="77"/>
      <c r="I34" s="77"/>
      <c r="J34" s="679" t="s">
        <v>389</v>
      </c>
      <c r="K34" s="680"/>
      <c r="L34" s="681"/>
    </row>
    <row r="35" spans="1:14" s="26" customFormat="1" ht="43.5" customHeight="1" x14ac:dyDescent="0.2">
      <c r="A35" s="24">
        <v>11</v>
      </c>
      <c r="B35" s="523" t="s">
        <v>262</v>
      </c>
      <c r="C35" s="524"/>
      <c r="D35" s="524"/>
      <c r="E35" s="525"/>
      <c r="F35" s="77">
        <v>1</v>
      </c>
      <c r="G35" s="77"/>
      <c r="H35" s="77"/>
      <c r="I35" s="77"/>
      <c r="J35" s="686" t="s">
        <v>390</v>
      </c>
      <c r="K35" s="687"/>
      <c r="L35" s="688"/>
    </row>
    <row r="36" spans="1:14" s="81" customFormat="1" ht="103.5" customHeight="1" x14ac:dyDescent="0.25">
      <c r="A36" s="103">
        <v>12</v>
      </c>
      <c r="B36" s="523" t="s">
        <v>263</v>
      </c>
      <c r="C36" s="524"/>
      <c r="D36" s="524"/>
      <c r="E36" s="525"/>
      <c r="F36" s="70">
        <v>1</v>
      </c>
      <c r="G36" s="70"/>
      <c r="H36" s="70"/>
      <c r="I36" s="70"/>
      <c r="J36" s="686" t="s">
        <v>391</v>
      </c>
      <c r="K36" s="687"/>
      <c r="L36" s="688"/>
    </row>
    <row r="37" spans="1:14" s="81" customFormat="1" ht="53.45" customHeight="1" x14ac:dyDescent="0.2">
      <c r="A37" s="24">
        <v>13</v>
      </c>
      <c r="B37" s="523" t="s">
        <v>264</v>
      </c>
      <c r="C37" s="524"/>
      <c r="D37" s="524"/>
      <c r="E37" s="525"/>
      <c r="F37" s="70">
        <v>1</v>
      </c>
      <c r="G37" s="70"/>
      <c r="H37" s="70"/>
      <c r="I37" s="70"/>
      <c r="J37" s="686" t="s">
        <v>392</v>
      </c>
      <c r="K37" s="687"/>
      <c r="L37" s="688"/>
    </row>
    <row r="38" spans="1:14" s="81" customFormat="1" ht="48.6" customHeight="1" x14ac:dyDescent="0.2">
      <c r="A38" s="24">
        <v>14</v>
      </c>
      <c r="B38" s="523" t="s">
        <v>265</v>
      </c>
      <c r="C38" s="524"/>
      <c r="D38" s="524"/>
      <c r="E38" s="525"/>
      <c r="F38" s="70">
        <v>1</v>
      </c>
      <c r="G38" s="70"/>
      <c r="H38" s="70"/>
      <c r="I38" s="70"/>
      <c r="J38" s="686" t="s">
        <v>393</v>
      </c>
      <c r="K38" s="687"/>
      <c r="L38" s="688"/>
    </row>
    <row r="39" spans="1:14" s="26" customFormat="1" ht="102.6" customHeight="1" x14ac:dyDescent="0.2">
      <c r="A39" s="24">
        <v>15</v>
      </c>
      <c r="B39" s="544" t="s">
        <v>266</v>
      </c>
      <c r="C39" s="545"/>
      <c r="D39" s="545" t="s">
        <v>267</v>
      </c>
      <c r="E39" s="546"/>
      <c r="F39" s="70">
        <v>1</v>
      </c>
      <c r="G39" s="70"/>
      <c r="H39" s="70"/>
      <c r="I39" s="70"/>
      <c r="J39" s="679" t="s">
        <v>394</v>
      </c>
      <c r="K39" s="680"/>
      <c r="L39" s="681"/>
      <c r="M39" s="685"/>
    </row>
    <row r="40" spans="1:14" s="81" customFormat="1" ht="66" customHeight="1" x14ac:dyDescent="0.2">
      <c r="A40" s="24">
        <v>16</v>
      </c>
      <c r="B40" s="523" t="s">
        <v>268</v>
      </c>
      <c r="C40" s="524"/>
      <c r="D40" s="524" t="s">
        <v>269</v>
      </c>
      <c r="E40" s="525"/>
      <c r="F40" s="70">
        <v>1</v>
      </c>
      <c r="G40" s="70"/>
      <c r="H40" s="70"/>
      <c r="I40" s="70"/>
      <c r="J40" s="679" t="s">
        <v>395</v>
      </c>
      <c r="K40" s="680"/>
      <c r="L40" s="681"/>
      <c r="M40" s="685"/>
    </row>
    <row r="41" spans="1:14" s="81" customFormat="1" ht="53.45" customHeight="1" x14ac:dyDescent="0.25">
      <c r="A41" s="103">
        <v>17</v>
      </c>
      <c r="B41" s="523" t="s">
        <v>270</v>
      </c>
      <c r="C41" s="524"/>
      <c r="D41" s="524" t="s">
        <v>271</v>
      </c>
      <c r="E41" s="525"/>
      <c r="F41" s="70">
        <v>1</v>
      </c>
      <c r="G41" s="70"/>
      <c r="H41" s="70"/>
      <c r="I41" s="70"/>
      <c r="J41" s="679" t="s">
        <v>396</v>
      </c>
      <c r="K41" s="680"/>
      <c r="L41" s="681"/>
      <c r="M41" s="685"/>
    </row>
    <row r="42" spans="1:14" s="81" customFormat="1" ht="63.6" customHeight="1" x14ac:dyDescent="0.25">
      <c r="A42" s="24">
        <v>18</v>
      </c>
      <c r="B42" s="523" t="s">
        <v>272</v>
      </c>
      <c r="C42" s="524"/>
      <c r="D42" s="524" t="s">
        <v>273</v>
      </c>
      <c r="E42" s="525"/>
      <c r="F42" s="77">
        <v>1</v>
      </c>
      <c r="G42" s="77"/>
      <c r="H42" s="77"/>
      <c r="I42" s="77"/>
      <c r="J42" s="689" t="s">
        <v>397</v>
      </c>
      <c r="K42" s="689"/>
      <c r="L42" s="689"/>
    </row>
    <row r="43" spans="1:14" s="81" customFormat="1" ht="84" customHeight="1" x14ac:dyDescent="0.25">
      <c r="A43" s="24">
        <v>19</v>
      </c>
      <c r="B43" s="523" t="s">
        <v>274</v>
      </c>
      <c r="C43" s="524"/>
      <c r="D43" s="524" t="s">
        <v>273</v>
      </c>
      <c r="E43" s="525"/>
      <c r="F43" s="77">
        <v>1</v>
      </c>
      <c r="G43" s="77"/>
      <c r="H43" s="77"/>
      <c r="I43" s="77"/>
      <c r="J43" s="689" t="s">
        <v>398</v>
      </c>
      <c r="K43" s="689"/>
      <c r="L43" s="689"/>
    </row>
    <row r="44" spans="1:14" s="81" customFormat="1" ht="87" customHeight="1" x14ac:dyDescent="0.25">
      <c r="A44" s="24">
        <v>20</v>
      </c>
      <c r="B44" s="523" t="s">
        <v>275</v>
      </c>
      <c r="C44" s="524"/>
      <c r="D44" s="524" t="s">
        <v>273</v>
      </c>
      <c r="E44" s="525"/>
      <c r="F44" s="77">
        <v>1</v>
      </c>
      <c r="G44" s="77"/>
      <c r="H44" s="77"/>
      <c r="I44" s="77"/>
      <c r="J44" s="689" t="s">
        <v>399</v>
      </c>
      <c r="K44" s="689"/>
      <c r="L44" s="689"/>
    </row>
    <row r="45" spans="1:14" s="81" customFormat="1" ht="68.45" customHeight="1" x14ac:dyDescent="0.2">
      <c r="A45" s="24">
        <v>21</v>
      </c>
      <c r="B45" s="523" t="s">
        <v>276</v>
      </c>
      <c r="C45" s="524"/>
      <c r="D45" s="524" t="s">
        <v>277</v>
      </c>
      <c r="E45" s="525"/>
      <c r="F45" s="77">
        <v>1</v>
      </c>
      <c r="G45" s="77"/>
      <c r="H45" s="77"/>
      <c r="I45" s="77"/>
      <c r="J45" s="690" t="s">
        <v>400</v>
      </c>
      <c r="K45" s="690"/>
      <c r="L45" s="690"/>
    </row>
    <row r="46" spans="1:14" s="26" customFormat="1" ht="35.25" customHeight="1" x14ac:dyDescent="0.2">
      <c r="A46" s="104"/>
      <c r="B46" s="544" t="s">
        <v>278</v>
      </c>
      <c r="C46" s="545"/>
      <c r="D46" s="545"/>
      <c r="E46" s="545"/>
      <c r="F46" s="82"/>
      <c r="G46" s="82"/>
      <c r="H46" s="82"/>
      <c r="I46" s="82"/>
      <c r="J46" s="691"/>
      <c r="K46" s="691"/>
      <c r="L46" s="692"/>
    </row>
    <row r="47" spans="1:14" s="26" customFormat="1" ht="19.5" customHeight="1" x14ac:dyDescent="0.2">
      <c r="A47" s="24">
        <v>22</v>
      </c>
      <c r="B47" s="693" t="s">
        <v>279</v>
      </c>
      <c r="C47" s="694"/>
      <c r="D47" s="694" t="s">
        <v>280</v>
      </c>
      <c r="E47" s="695"/>
      <c r="F47" s="77">
        <v>1</v>
      </c>
      <c r="G47" s="77"/>
      <c r="H47" s="77"/>
      <c r="I47" s="77"/>
      <c r="J47" s="696" t="s">
        <v>401</v>
      </c>
      <c r="K47" s="697"/>
      <c r="L47" s="698"/>
      <c r="M47" s="685"/>
      <c r="N47" s="685"/>
    </row>
    <row r="48" spans="1:14" s="26" customFormat="1" ht="20.100000000000001" customHeight="1" x14ac:dyDescent="0.2">
      <c r="A48" s="24">
        <v>23</v>
      </c>
      <c r="B48" s="544" t="s">
        <v>281</v>
      </c>
      <c r="C48" s="545"/>
      <c r="D48" s="545" t="s">
        <v>282</v>
      </c>
      <c r="E48" s="546"/>
      <c r="F48" s="77">
        <v>1</v>
      </c>
      <c r="G48" s="77"/>
      <c r="H48" s="77"/>
      <c r="I48" s="77"/>
      <c r="J48" s="699"/>
      <c r="K48" s="700"/>
      <c r="L48" s="701"/>
    </row>
    <row r="49" spans="1:12" s="26" customFormat="1" ht="20.100000000000001" customHeight="1" x14ac:dyDescent="0.2">
      <c r="A49" s="24">
        <v>24</v>
      </c>
      <c r="B49" s="544" t="s">
        <v>283</v>
      </c>
      <c r="C49" s="545"/>
      <c r="D49" s="545" t="s">
        <v>283</v>
      </c>
      <c r="E49" s="546"/>
      <c r="F49" s="77">
        <v>1</v>
      </c>
      <c r="G49" s="77"/>
      <c r="H49" s="77"/>
      <c r="I49" s="77"/>
      <c r="J49" s="699"/>
      <c r="K49" s="700"/>
      <c r="L49" s="701"/>
    </row>
    <row r="50" spans="1:12" s="26" customFormat="1" ht="20.100000000000001" customHeight="1" x14ac:dyDescent="0.2">
      <c r="A50" s="24">
        <v>25</v>
      </c>
      <c r="B50" s="544" t="s">
        <v>284</v>
      </c>
      <c r="C50" s="545"/>
      <c r="D50" s="545" t="s">
        <v>285</v>
      </c>
      <c r="E50" s="546"/>
      <c r="F50" s="77">
        <v>1</v>
      </c>
      <c r="G50" s="77"/>
      <c r="H50" s="77"/>
      <c r="I50" s="77"/>
      <c r="J50" s="699"/>
      <c r="K50" s="700"/>
      <c r="L50" s="701"/>
    </row>
    <row r="51" spans="1:12" s="26" customFormat="1" ht="20.100000000000001" customHeight="1" x14ac:dyDescent="0.2">
      <c r="A51" s="24">
        <v>26</v>
      </c>
      <c r="B51" s="544" t="s">
        <v>286</v>
      </c>
      <c r="C51" s="545"/>
      <c r="D51" s="545" t="s">
        <v>286</v>
      </c>
      <c r="E51" s="546"/>
      <c r="F51" s="77">
        <v>1</v>
      </c>
      <c r="G51" s="77"/>
      <c r="H51" s="77"/>
      <c r="I51" s="77"/>
      <c r="J51" s="699"/>
      <c r="K51" s="700"/>
      <c r="L51" s="701"/>
    </row>
    <row r="52" spans="1:12" s="26" customFormat="1" ht="20.100000000000001" customHeight="1" x14ac:dyDescent="0.2">
      <c r="A52" s="24">
        <v>27</v>
      </c>
      <c r="B52" s="544" t="s">
        <v>287</v>
      </c>
      <c r="C52" s="545"/>
      <c r="D52" s="545" t="s">
        <v>288</v>
      </c>
      <c r="E52" s="546"/>
      <c r="F52" s="77">
        <v>1</v>
      </c>
      <c r="G52" s="77"/>
      <c r="H52" s="77"/>
      <c r="I52" s="77"/>
      <c r="J52" s="699"/>
      <c r="K52" s="700"/>
      <c r="L52" s="701"/>
    </row>
    <row r="53" spans="1:12" s="26" customFormat="1" ht="20.100000000000001" customHeight="1" x14ac:dyDescent="0.2">
      <c r="A53" s="24">
        <v>28</v>
      </c>
      <c r="B53" s="544" t="s">
        <v>289</v>
      </c>
      <c r="C53" s="545"/>
      <c r="D53" s="545" t="s">
        <v>289</v>
      </c>
      <c r="E53" s="546"/>
      <c r="F53" s="77">
        <v>1</v>
      </c>
      <c r="G53" s="77"/>
      <c r="H53" s="77"/>
      <c r="I53" s="77"/>
      <c r="J53" s="699"/>
      <c r="K53" s="700"/>
      <c r="L53" s="701"/>
    </row>
    <row r="54" spans="1:12" s="26" customFormat="1" ht="20.100000000000001" customHeight="1" x14ac:dyDescent="0.2">
      <c r="A54" s="24">
        <v>29</v>
      </c>
      <c r="B54" s="544" t="s">
        <v>290</v>
      </c>
      <c r="C54" s="545"/>
      <c r="D54" s="545" t="s">
        <v>290</v>
      </c>
      <c r="E54" s="546"/>
      <c r="F54" s="77">
        <v>1</v>
      </c>
      <c r="G54" s="77"/>
      <c r="H54" s="77"/>
      <c r="I54" s="77"/>
      <c r="J54" s="699"/>
      <c r="K54" s="700"/>
      <c r="L54" s="701"/>
    </row>
    <row r="55" spans="1:12" s="26" customFormat="1" ht="20.45" customHeight="1" x14ac:dyDescent="0.2">
      <c r="A55" s="24">
        <v>30</v>
      </c>
      <c r="B55" s="544" t="s">
        <v>291</v>
      </c>
      <c r="C55" s="545"/>
      <c r="D55" s="545" t="s">
        <v>292</v>
      </c>
      <c r="E55" s="546"/>
      <c r="F55" s="77">
        <v>1</v>
      </c>
      <c r="G55" s="77"/>
      <c r="H55" s="77"/>
      <c r="I55" s="77"/>
      <c r="J55" s="699"/>
      <c r="K55" s="700"/>
      <c r="L55" s="701"/>
    </row>
    <row r="56" spans="1:12" s="26" customFormat="1" ht="21" customHeight="1" x14ac:dyDescent="0.2">
      <c r="A56" s="24">
        <v>31</v>
      </c>
      <c r="B56" s="544" t="s">
        <v>293</v>
      </c>
      <c r="C56" s="545"/>
      <c r="D56" s="545" t="s">
        <v>293</v>
      </c>
      <c r="E56" s="546"/>
      <c r="F56" s="77">
        <v>1</v>
      </c>
      <c r="G56" s="77"/>
      <c r="H56" s="77"/>
      <c r="I56" s="77"/>
      <c r="J56" s="699"/>
      <c r="K56" s="700"/>
      <c r="L56" s="701"/>
    </row>
    <row r="57" spans="1:12" s="26" customFormat="1" ht="21" customHeight="1" x14ac:dyDescent="0.2">
      <c r="A57" s="24">
        <v>32</v>
      </c>
      <c r="B57" s="544" t="s">
        <v>294</v>
      </c>
      <c r="C57" s="545"/>
      <c r="D57" s="545" t="s">
        <v>294</v>
      </c>
      <c r="E57" s="546"/>
      <c r="F57" s="77">
        <v>1</v>
      </c>
      <c r="G57" s="77"/>
      <c r="H57" s="77"/>
      <c r="I57" s="77"/>
      <c r="J57" s="699"/>
      <c r="K57" s="700"/>
      <c r="L57" s="701"/>
    </row>
    <row r="58" spans="1:12" s="26" customFormat="1" ht="21" customHeight="1" x14ac:dyDescent="0.2">
      <c r="A58" s="24">
        <v>33</v>
      </c>
      <c r="B58" s="544" t="s">
        <v>295</v>
      </c>
      <c r="C58" s="545"/>
      <c r="D58" s="545" t="s">
        <v>295</v>
      </c>
      <c r="E58" s="546"/>
      <c r="F58" s="77">
        <v>1</v>
      </c>
      <c r="G58" s="77"/>
      <c r="H58" s="77"/>
      <c r="I58" s="77"/>
      <c r="J58" s="699"/>
      <c r="K58" s="700"/>
      <c r="L58" s="701"/>
    </row>
    <row r="59" spans="1:12" s="26" customFormat="1" ht="21" customHeight="1" x14ac:dyDescent="0.2">
      <c r="A59" s="24">
        <v>34</v>
      </c>
      <c r="B59" s="544" t="s">
        <v>296</v>
      </c>
      <c r="C59" s="545"/>
      <c r="D59" s="545"/>
      <c r="E59" s="546"/>
      <c r="F59" s="77">
        <v>1</v>
      </c>
      <c r="G59" s="77"/>
      <c r="H59" s="77"/>
      <c r="I59" s="77"/>
      <c r="J59" s="702"/>
      <c r="K59" s="703"/>
      <c r="L59" s="704"/>
    </row>
    <row r="60" spans="1:12" s="26" customFormat="1" ht="63.6" customHeight="1" x14ac:dyDescent="0.2">
      <c r="A60" s="24">
        <v>35</v>
      </c>
      <c r="B60" s="523" t="s">
        <v>297</v>
      </c>
      <c r="C60" s="524"/>
      <c r="D60" s="524" t="s">
        <v>298</v>
      </c>
      <c r="E60" s="525"/>
      <c r="F60" s="77">
        <v>1</v>
      </c>
      <c r="G60" s="77"/>
      <c r="H60" s="77"/>
      <c r="I60" s="77"/>
      <c r="J60" s="678" t="s">
        <v>402</v>
      </c>
      <c r="K60" s="678"/>
      <c r="L60" s="678"/>
    </row>
    <row r="61" spans="1:12" s="26" customFormat="1" ht="61.5" customHeight="1" x14ac:dyDescent="0.2">
      <c r="A61" s="24">
        <v>36</v>
      </c>
      <c r="B61" s="523" t="s">
        <v>299</v>
      </c>
      <c r="C61" s="524"/>
      <c r="D61" s="524" t="s">
        <v>299</v>
      </c>
      <c r="E61" s="525"/>
      <c r="F61" s="77">
        <v>1</v>
      </c>
      <c r="G61" s="77"/>
      <c r="H61" s="77"/>
      <c r="I61" s="77"/>
      <c r="J61" s="678" t="s">
        <v>403</v>
      </c>
      <c r="K61" s="678"/>
      <c r="L61" s="678"/>
    </row>
    <row r="62" spans="1:12" s="26" customFormat="1" ht="56.45" customHeight="1" x14ac:dyDescent="0.2">
      <c r="A62" s="24">
        <v>37</v>
      </c>
      <c r="B62" s="523" t="s">
        <v>300</v>
      </c>
      <c r="C62" s="524"/>
      <c r="D62" s="524" t="s">
        <v>300</v>
      </c>
      <c r="E62" s="525"/>
      <c r="F62" s="77">
        <v>1</v>
      </c>
      <c r="G62" s="77"/>
      <c r="H62" s="77"/>
      <c r="I62" s="77"/>
      <c r="J62" s="678" t="s">
        <v>404</v>
      </c>
      <c r="K62" s="678"/>
      <c r="L62" s="678"/>
    </row>
    <row r="63" spans="1:12" s="26" customFormat="1" ht="41.1" customHeight="1" x14ac:dyDescent="0.2">
      <c r="A63" s="24">
        <v>38</v>
      </c>
      <c r="B63" s="523" t="s">
        <v>301</v>
      </c>
      <c r="C63" s="524"/>
      <c r="D63" s="524" t="s">
        <v>301</v>
      </c>
      <c r="E63" s="525"/>
      <c r="F63" s="77">
        <v>1</v>
      </c>
      <c r="G63" s="77"/>
      <c r="H63" s="77"/>
      <c r="I63" s="77"/>
      <c r="J63" s="678" t="s">
        <v>405</v>
      </c>
      <c r="K63" s="678"/>
      <c r="L63" s="678"/>
    </row>
    <row r="64" spans="1:12" s="26" customFormat="1" ht="38.1" customHeight="1" x14ac:dyDescent="0.2">
      <c r="A64" s="24"/>
      <c r="B64" s="523" t="s">
        <v>302</v>
      </c>
      <c r="C64" s="524"/>
      <c r="D64" s="524"/>
      <c r="E64" s="524"/>
      <c r="F64" s="705"/>
      <c r="G64" s="706"/>
      <c r="H64" s="706"/>
      <c r="I64" s="706"/>
      <c r="J64" s="706"/>
      <c r="K64" s="706"/>
      <c r="L64" s="707"/>
    </row>
    <row r="65" spans="1:12" s="26" customFormat="1" ht="20.100000000000001" customHeight="1" x14ac:dyDescent="0.2">
      <c r="A65" s="24">
        <v>39</v>
      </c>
      <c r="B65" s="544" t="s">
        <v>303</v>
      </c>
      <c r="C65" s="545"/>
      <c r="D65" s="545"/>
      <c r="E65" s="546"/>
      <c r="F65" s="77">
        <v>1</v>
      </c>
      <c r="G65" s="77"/>
      <c r="H65" s="77"/>
      <c r="I65" s="77"/>
      <c r="J65" s="708" t="s">
        <v>406</v>
      </c>
      <c r="K65" s="709"/>
      <c r="L65" s="710"/>
    </row>
    <row r="66" spans="1:12" s="26" customFormat="1" ht="20.100000000000001" customHeight="1" x14ac:dyDescent="0.2">
      <c r="A66" s="24">
        <v>40</v>
      </c>
      <c r="B66" s="544" t="s">
        <v>304</v>
      </c>
      <c r="C66" s="545"/>
      <c r="D66" s="545"/>
      <c r="E66" s="546"/>
      <c r="F66" s="77">
        <v>1</v>
      </c>
      <c r="G66" s="77"/>
      <c r="H66" s="77"/>
      <c r="I66" s="77"/>
      <c r="J66" s="711"/>
      <c r="K66" s="712"/>
      <c r="L66" s="713"/>
    </row>
    <row r="67" spans="1:12" s="26" customFormat="1" ht="20.100000000000001" customHeight="1" x14ac:dyDescent="0.2">
      <c r="A67" s="24">
        <v>41</v>
      </c>
      <c r="B67" s="544" t="s">
        <v>305</v>
      </c>
      <c r="C67" s="545"/>
      <c r="D67" s="545"/>
      <c r="E67" s="546"/>
      <c r="F67" s="77">
        <v>1</v>
      </c>
      <c r="G67" s="77"/>
      <c r="H67" s="77"/>
      <c r="I67" s="77"/>
      <c r="J67" s="711"/>
      <c r="K67" s="712"/>
      <c r="L67" s="713"/>
    </row>
    <row r="68" spans="1:12" s="26" customFormat="1" ht="20.100000000000001" customHeight="1" x14ac:dyDescent="0.2">
      <c r="A68" s="24">
        <v>42</v>
      </c>
      <c r="B68" s="717" t="s">
        <v>306</v>
      </c>
      <c r="C68" s="718"/>
      <c r="D68" s="718"/>
      <c r="E68" s="719"/>
      <c r="F68" s="77">
        <v>1</v>
      </c>
      <c r="G68" s="77"/>
      <c r="H68" s="77"/>
      <c r="I68" s="77"/>
      <c r="J68" s="711"/>
      <c r="K68" s="712"/>
      <c r="L68" s="713"/>
    </row>
    <row r="69" spans="1:12" s="26" customFormat="1" ht="20.100000000000001" customHeight="1" x14ac:dyDescent="0.2">
      <c r="A69" s="24">
        <v>43</v>
      </c>
      <c r="B69" s="544" t="s">
        <v>307</v>
      </c>
      <c r="C69" s="545"/>
      <c r="D69" s="545"/>
      <c r="E69" s="546"/>
      <c r="F69" s="77">
        <v>1</v>
      </c>
      <c r="G69" s="77"/>
      <c r="H69" s="77"/>
      <c r="I69" s="77"/>
      <c r="J69" s="711"/>
      <c r="K69" s="712"/>
      <c r="L69" s="713"/>
    </row>
    <row r="70" spans="1:12" s="26" customFormat="1" ht="20.100000000000001" customHeight="1" x14ac:dyDescent="0.2">
      <c r="A70" s="24">
        <v>44</v>
      </c>
      <c r="B70" s="544" t="s">
        <v>308</v>
      </c>
      <c r="C70" s="545"/>
      <c r="D70" s="545"/>
      <c r="E70" s="546"/>
      <c r="F70" s="77">
        <v>1</v>
      </c>
      <c r="G70" s="77"/>
      <c r="H70" s="77"/>
      <c r="I70" s="77"/>
      <c r="J70" s="711"/>
      <c r="K70" s="712"/>
      <c r="L70" s="713"/>
    </row>
    <row r="71" spans="1:12" s="26" customFormat="1" ht="20.100000000000001" customHeight="1" x14ac:dyDescent="0.2">
      <c r="A71" s="24">
        <v>45</v>
      </c>
      <c r="B71" s="544" t="s">
        <v>309</v>
      </c>
      <c r="C71" s="545"/>
      <c r="D71" s="545"/>
      <c r="E71" s="546"/>
      <c r="F71" s="77">
        <v>1</v>
      </c>
      <c r="G71" s="77"/>
      <c r="H71" s="77"/>
      <c r="I71" s="77"/>
      <c r="J71" s="711"/>
      <c r="K71" s="712"/>
      <c r="L71" s="713"/>
    </row>
    <row r="72" spans="1:12" s="26" customFormat="1" ht="20.100000000000001" customHeight="1" x14ac:dyDescent="0.2">
      <c r="A72" s="24">
        <v>46</v>
      </c>
      <c r="B72" s="544" t="s">
        <v>407</v>
      </c>
      <c r="C72" s="545"/>
      <c r="D72" s="545"/>
      <c r="E72" s="546"/>
      <c r="F72" s="77">
        <v>1</v>
      </c>
      <c r="G72" s="77"/>
      <c r="H72" s="77"/>
      <c r="I72" s="77"/>
      <c r="J72" s="711"/>
      <c r="K72" s="712"/>
      <c r="L72" s="713"/>
    </row>
    <row r="73" spans="1:12" s="26" customFormat="1" ht="20.100000000000001" customHeight="1" x14ac:dyDescent="0.2">
      <c r="A73" s="24">
        <v>47</v>
      </c>
      <c r="B73" s="544" t="s">
        <v>310</v>
      </c>
      <c r="C73" s="545"/>
      <c r="D73" s="545"/>
      <c r="E73" s="546"/>
      <c r="F73" s="77">
        <v>1</v>
      </c>
      <c r="G73" s="77"/>
      <c r="H73" s="77"/>
      <c r="I73" s="77"/>
      <c r="J73" s="711"/>
      <c r="K73" s="712"/>
      <c r="L73" s="713"/>
    </row>
    <row r="74" spans="1:12" s="26" customFormat="1" ht="20.100000000000001" customHeight="1" x14ac:dyDescent="0.2">
      <c r="A74" s="24">
        <v>48</v>
      </c>
      <c r="B74" s="544" t="s">
        <v>311</v>
      </c>
      <c r="C74" s="545"/>
      <c r="D74" s="545"/>
      <c r="E74" s="546"/>
      <c r="F74" s="77">
        <v>1</v>
      </c>
      <c r="G74" s="77"/>
      <c r="H74" s="77"/>
      <c r="I74" s="77"/>
      <c r="J74" s="711"/>
      <c r="K74" s="712"/>
      <c r="L74" s="713"/>
    </row>
    <row r="75" spans="1:12" s="26" customFormat="1" ht="20.100000000000001" customHeight="1" x14ac:dyDescent="0.2">
      <c r="A75" s="24">
        <v>49</v>
      </c>
      <c r="B75" s="544" t="s">
        <v>312</v>
      </c>
      <c r="C75" s="545"/>
      <c r="D75" s="545"/>
      <c r="E75" s="546"/>
      <c r="F75" s="77">
        <v>1</v>
      </c>
      <c r="G75" s="77"/>
      <c r="H75" s="77"/>
      <c r="I75" s="77"/>
      <c r="J75" s="711"/>
      <c r="K75" s="712"/>
      <c r="L75" s="713"/>
    </row>
    <row r="76" spans="1:12" s="26" customFormat="1" ht="20.100000000000001" customHeight="1" x14ac:dyDescent="0.2">
      <c r="A76" s="24">
        <v>50</v>
      </c>
      <c r="B76" s="544" t="s">
        <v>313</v>
      </c>
      <c r="C76" s="545"/>
      <c r="D76" s="545"/>
      <c r="E76" s="546"/>
      <c r="F76" s="77">
        <v>1</v>
      </c>
      <c r="G76" s="77"/>
      <c r="H76" s="77"/>
      <c r="I76" s="77"/>
      <c r="J76" s="711"/>
      <c r="K76" s="712"/>
      <c r="L76" s="713"/>
    </row>
    <row r="77" spans="1:12" s="26" customFormat="1" ht="20.100000000000001" customHeight="1" x14ac:dyDescent="0.2">
      <c r="A77" s="24">
        <v>51</v>
      </c>
      <c r="B77" s="544" t="s">
        <v>314</v>
      </c>
      <c r="C77" s="545"/>
      <c r="D77" s="545"/>
      <c r="E77" s="546"/>
      <c r="F77" s="77">
        <v>1</v>
      </c>
      <c r="G77" s="77"/>
      <c r="H77" s="77"/>
      <c r="I77" s="77"/>
      <c r="J77" s="711"/>
      <c r="K77" s="712"/>
      <c r="L77" s="713"/>
    </row>
    <row r="78" spans="1:12" s="26" customFormat="1" ht="20.25" customHeight="1" x14ac:dyDescent="0.2">
      <c r="A78" s="24">
        <v>52</v>
      </c>
      <c r="B78" s="544" t="s">
        <v>315</v>
      </c>
      <c r="C78" s="545"/>
      <c r="D78" s="545"/>
      <c r="E78" s="546"/>
      <c r="F78" s="77">
        <v>1</v>
      </c>
      <c r="G78" s="77"/>
      <c r="H78" s="77"/>
      <c r="I78" s="77"/>
      <c r="J78" s="711"/>
      <c r="K78" s="712"/>
      <c r="L78" s="713"/>
    </row>
    <row r="79" spans="1:12" s="26" customFormat="1" ht="15" customHeight="1" x14ac:dyDescent="0.2">
      <c r="A79" s="24">
        <v>53</v>
      </c>
      <c r="B79" s="544" t="s">
        <v>316</v>
      </c>
      <c r="C79" s="545"/>
      <c r="D79" s="545"/>
      <c r="E79" s="546"/>
      <c r="F79" s="77">
        <v>1</v>
      </c>
      <c r="G79" s="77"/>
      <c r="H79" s="77"/>
      <c r="I79" s="77"/>
      <c r="J79" s="711"/>
      <c r="K79" s="712"/>
      <c r="L79" s="713"/>
    </row>
    <row r="80" spans="1:12" s="26" customFormat="1" ht="15" customHeight="1" x14ac:dyDescent="0.2">
      <c r="A80" s="24">
        <v>54</v>
      </c>
      <c r="B80" s="544" t="s">
        <v>317</v>
      </c>
      <c r="C80" s="545"/>
      <c r="D80" s="545"/>
      <c r="E80" s="546"/>
      <c r="F80" s="77">
        <v>1</v>
      </c>
      <c r="G80" s="77"/>
      <c r="H80" s="77"/>
      <c r="I80" s="77"/>
      <c r="J80" s="714"/>
      <c r="K80" s="715"/>
      <c r="L80" s="716"/>
    </row>
    <row r="81" spans="1:12" s="26" customFormat="1" ht="25.5" customHeight="1" x14ac:dyDescent="0.2">
      <c r="A81" s="24"/>
      <c r="B81" s="723" t="s">
        <v>318</v>
      </c>
      <c r="C81" s="724"/>
      <c r="D81" s="724"/>
      <c r="E81" s="725"/>
      <c r="F81" s="83">
        <f>SUM(F23:F80)</f>
        <v>54</v>
      </c>
      <c r="G81" s="83">
        <f>SUM(G23:G80)</f>
        <v>0</v>
      </c>
      <c r="H81" s="83">
        <f>SUM(H23:H80)</f>
        <v>0</v>
      </c>
      <c r="I81" s="83">
        <f>SUM(I23:I80)</f>
        <v>0</v>
      </c>
      <c r="J81" s="604">
        <f>+F81+G81+H81+I81</f>
        <v>54</v>
      </c>
      <c r="K81" s="604"/>
      <c r="L81" s="604"/>
    </row>
    <row r="82" spans="1:12" ht="27" customHeight="1" x14ac:dyDescent="0.2">
      <c r="B82" s="598" t="s">
        <v>408</v>
      </c>
      <c r="C82" s="598"/>
      <c r="D82" s="598"/>
      <c r="E82" s="598"/>
      <c r="F82" s="598"/>
      <c r="G82" s="598"/>
      <c r="H82" s="598"/>
      <c r="I82" s="598"/>
      <c r="J82" s="598"/>
      <c r="K82" s="598"/>
      <c r="L82" s="598"/>
    </row>
    <row r="83" spans="1:12" ht="25.5" customHeight="1" x14ac:dyDescent="0.2">
      <c r="B83" s="654" t="s">
        <v>84</v>
      </c>
      <c r="C83" s="654"/>
      <c r="D83" s="654"/>
      <c r="E83" s="654"/>
      <c r="F83" s="654"/>
      <c r="G83" s="654"/>
      <c r="H83" s="654"/>
      <c r="I83" s="654"/>
      <c r="J83" s="75">
        <v>0.18</v>
      </c>
      <c r="K83" s="75"/>
      <c r="L83" s="75">
        <f>(F91+H91)*J83/J91</f>
        <v>0.18000000000000002</v>
      </c>
    </row>
    <row r="84" spans="1:12" ht="25.5" customHeight="1" x14ac:dyDescent="0.2">
      <c r="B84" s="655" t="s">
        <v>24</v>
      </c>
      <c r="C84" s="655"/>
      <c r="D84" s="655"/>
      <c r="E84" s="655"/>
      <c r="F84" s="76" t="s">
        <v>25</v>
      </c>
      <c r="G84" s="76" t="s">
        <v>26</v>
      </c>
      <c r="H84" s="76" t="s">
        <v>27</v>
      </c>
      <c r="I84" s="76" t="s">
        <v>28</v>
      </c>
      <c r="J84" s="656" t="s">
        <v>29</v>
      </c>
      <c r="K84" s="657"/>
      <c r="L84" s="657"/>
    </row>
    <row r="85" spans="1:12" s="50" customFormat="1" ht="41.45" customHeight="1" x14ac:dyDescent="0.25">
      <c r="A85" s="63">
        <v>1</v>
      </c>
      <c r="B85" s="720" t="s">
        <v>319</v>
      </c>
      <c r="C85" s="721"/>
      <c r="D85" s="721"/>
      <c r="E85" s="722"/>
      <c r="F85" s="84">
        <v>1</v>
      </c>
      <c r="G85" s="84"/>
      <c r="H85" s="84"/>
      <c r="I85" s="84"/>
      <c r="J85" s="708" t="s">
        <v>409</v>
      </c>
      <c r="K85" s="709"/>
      <c r="L85" s="710"/>
    </row>
    <row r="86" spans="1:12" s="50" customFormat="1" ht="41.45" customHeight="1" x14ac:dyDescent="0.25">
      <c r="A86" s="63">
        <v>2</v>
      </c>
      <c r="B86" s="720" t="s">
        <v>320</v>
      </c>
      <c r="C86" s="721"/>
      <c r="D86" s="721"/>
      <c r="E86" s="722"/>
      <c r="F86" s="84">
        <v>1</v>
      </c>
      <c r="G86" s="84"/>
      <c r="H86" s="84"/>
      <c r="I86" s="84"/>
      <c r="J86" s="711"/>
      <c r="K86" s="712"/>
      <c r="L86" s="713"/>
    </row>
    <row r="87" spans="1:12" s="50" customFormat="1" ht="41.45" customHeight="1" x14ac:dyDescent="0.25">
      <c r="A87" s="63">
        <v>3</v>
      </c>
      <c r="B87" s="720" t="s">
        <v>321</v>
      </c>
      <c r="C87" s="721"/>
      <c r="D87" s="721"/>
      <c r="E87" s="722"/>
      <c r="F87" s="84">
        <v>1</v>
      </c>
      <c r="G87" s="84"/>
      <c r="H87" s="84"/>
      <c r="I87" s="84"/>
      <c r="J87" s="711"/>
      <c r="K87" s="712"/>
      <c r="L87" s="713"/>
    </row>
    <row r="88" spans="1:12" s="50" customFormat="1" ht="41.45" customHeight="1" x14ac:dyDescent="0.25">
      <c r="A88" s="63">
        <v>4</v>
      </c>
      <c r="B88" s="720" t="s">
        <v>322</v>
      </c>
      <c r="C88" s="721"/>
      <c r="D88" s="721"/>
      <c r="E88" s="722"/>
      <c r="F88" s="84">
        <v>1</v>
      </c>
      <c r="G88" s="84"/>
      <c r="H88" s="84"/>
      <c r="I88" s="84"/>
      <c r="J88" s="711"/>
      <c r="K88" s="712"/>
      <c r="L88" s="713"/>
    </row>
    <row r="89" spans="1:12" s="50" customFormat="1" ht="41.45" customHeight="1" x14ac:dyDescent="0.25">
      <c r="A89" s="63">
        <v>5</v>
      </c>
      <c r="B89" s="720" t="s">
        <v>323</v>
      </c>
      <c r="C89" s="721"/>
      <c r="D89" s="721"/>
      <c r="E89" s="722"/>
      <c r="F89" s="84">
        <v>1</v>
      </c>
      <c r="G89" s="84"/>
      <c r="H89" s="84"/>
      <c r="I89" s="84"/>
      <c r="J89" s="711"/>
      <c r="K89" s="712"/>
      <c r="L89" s="713"/>
    </row>
    <row r="90" spans="1:12" s="50" customFormat="1" ht="41.45" customHeight="1" x14ac:dyDescent="0.25">
      <c r="A90" s="63">
        <v>6</v>
      </c>
      <c r="B90" s="720" t="s">
        <v>324</v>
      </c>
      <c r="C90" s="721"/>
      <c r="D90" s="721"/>
      <c r="E90" s="722"/>
      <c r="F90" s="84">
        <v>1</v>
      </c>
      <c r="G90" s="84"/>
      <c r="H90" s="84"/>
      <c r="I90" s="84"/>
      <c r="J90" s="714"/>
      <c r="K90" s="715"/>
      <c r="L90" s="716"/>
    </row>
    <row r="91" spans="1:12" s="26" customFormat="1" ht="25.5" customHeight="1" x14ac:dyDescent="0.2">
      <c r="A91" s="24"/>
      <c r="B91" s="723" t="s">
        <v>101</v>
      </c>
      <c r="C91" s="724"/>
      <c r="D91" s="724"/>
      <c r="E91" s="725"/>
      <c r="F91" s="83">
        <f>SUM(F85:F90)</f>
        <v>6</v>
      </c>
      <c r="G91" s="83">
        <f>SUM(G85:G90)</f>
        <v>0</v>
      </c>
      <c r="H91" s="83">
        <f>SUM(H85:H90)</f>
        <v>0</v>
      </c>
      <c r="I91" s="83">
        <f>SUM(I85:I90)</f>
        <v>0</v>
      </c>
      <c r="J91" s="604">
        <f>+F91+G91+H91+I91</f>
        <v>6</v>
      </c>
      <c r="K91" s="604"/>
      <c r="L91" s="604"/>
    </row>
    <row r="92" spans="1:12" ht="45" customHeight="1" x14ac:dyDescent="0.2">
      <c r="B92" s="598" t="s">
        <v>410</v>
      </c>
      <c r="C92" s="598"/>
      <c r="D92" s="598"/>
      <c r="E92" s="598"/>
      <c r="F92" s="598"/>
      <c r="G92" s="598"/>
      <c r="H92" s="598"/>
      <c r="I92" s="598"/>
      <c r="J92" s="598"/>
      <c r="K92" s="598"/>
      <c r="L92" s="598"/>
    </row>
    <row r="93" spans="1:12" x14ac:dyDescent="0.2">
      <c r="B93" s="654" t="s">
        <v>102</v>
      </c>
      <c r="C93" s="654"/>
      <c r="D93" s="654"/>
      <c r="E93" s="654"/>
      <c r="F93" s="654"/>
      <c r="G93" s="654"/>
      <c r="H93" s="654"/>
      <c r="I93" s="654"/>
      <c r="J93" s="75">
        <v>0.02</v>
      </c>
      <c r="K93" s="75"/>
      <c r="L93" s="75">
        <f>(F97+H97)*J93/J97</f>
        <v>0.02</v>
      </c>
    </row>
    <row r="94" spans="1:12" ht="15" customHeight="1" x14ac:dyDescent="0.2">
      <c r="B94" s="655" t="s">
        <v>24</v>
      </c>
      <c r="C94" s="655"/>
      <c r="D94" s="655"/>
      <c r="E94" s="655"/>
      <c r="F94" s="76" t="s">
        <v>25</v>
      </c>
      <c r="G94" s="76" t="s">
        <v>26</v>
      </c>
      <c r="H94" s="76" t="s">
        <v>27</v>
      </c>
      <c r="I94" s="76" t="s">
        <v>28</v>
      </c>
      <c r="J94" s="656" t="s">
        <v>29</v>
      </c>
      <c r="K94" s="657"/>
      <c r="L94" s="657"/>
    </row>
    <row r="95" spans="1:12" ht="78" customHeight="1" x14ac:dyDescent="0.25">
      <c r="A95" s="24">
        <v>1</v>
      </c>
      <c r="B95" s="523" t="s">
        <v>325</v>
      </c>
      <c r="C95" s="524"/>
      <c r="D95" s="524" t="s">
        <v>326</v>
      </c>
      <c r="E95" s="525"/>
      <c r="F95" s="84">
        <v>1</v>
      </c>
      <c r="G95" s="86"/>
      <c r="H95" s="86"/>
      <c r="I95" s="86"/>
      <c r="J95" s="726" t="s">
        <v>411</v>
      </c>
      <c r="K95" s="726"/>
      <c r="L95" s="726"/>
    </row>
    <row r="96" spans="1:12" ht="78" customHeight="1" x14ac:dyDescent="0.25">
      <c r="A96" s="24">
        <v>2</v>
      </c>
      <c r="B96" s="523" t="s">
        <v>327</v>
      </c>
      <c r="C96" s="524"/>
      <c r="D96" s="524" t="s">
        <v>327</v>
      </c>
      <c r="E96" s="525"/>
      <c r="F96" s="84">
        <v>1</v>
      </c>
      <c r="G96" s="86"/>
      <c r="H96" s="86"/>
      <c r="I96" s="86"/>
      <c r="J96" s="726" t="s">
        <v>412</v>
      </c>
      <c r="K96" s="726"/>
      <c r="L96" s="726"/>
    </row>
    <row r="97" spans="1:27" s="26" customFormat="1" ht="25.5" customHeight="1" x14ac:dyDescent="0.2">
      <c r="A97" s="24"/>
      <c r="B97" s="723" t="s">
        <v>111</v>
      </c>
      <c r="C97" s="724"/>
      <c r="D97" s="724"/>
      <c r="E97" s="725"/>
      <c r="F97" s="83">
        <f>SUM(F95:F96)</f>
        <v>2</v>
      </c>
      <c r="G97" s="83">
        <f>SUM(G95:G96)</f>
        <v>0</v>
      </c>
      <c r="H97" s="83">
        <f>SUM(H95:H96)</f>
        <v>0</v>
      </c>
      <c r="I97" s="83">
        <f>SUM(I95:I96)</f>
        <v>0</v>
      </c>
      <c r="J97" s="604">
        <f>+F97+G97+H97+I97</f>
        <v>2</v>
      </c>
      <c r="K97" s="604"/>
      <c r="L97" s="604"/>
    </row>
    <row r="98" spans="1:27" ht="45" customHeight="1" x14ac:dyDescent="0.2">
      <c r="A98" s="24"/>
      <c r="B98" s="598" t="s">
        <v>408</v>
      </c>
      <c r="C98" s="598"/>
      <c r="D98" s="598"/>
      <c r="E98" s="598"/>
      <c r="F98" s="598"/>
      <c r="G98" s="598"/>
      <c r="H98" s="598"/>
      <c r="I98" s="598"/>
      <c r="J98" s="598"/>
      <c r="K98" s="598"/>
      <c r="L98" s="598"/>
    </row>
    <row r="99" spans="1:27" ht="14.45" customHeight="1" x14ac:dyDescent="0.2">
      <c r="A99" s="24"/>
      <c r="B99" s="654" t="s">
        <v>328</v>
      </c>
      <c r="C99" s="654"/>
      <c r="D99" s="654"/>
      <c r="E99" s="654"/>
      <c r="F99" s="654"/>
      <c r="G99" s="654"/>
      <c r="H99" s="654"/>
      <c r="I99" s="654"/>
      <c r="J99" s="75">
        <v>0.02</v>
      </c>
      <c r="K99" s="75"/>
      <c r="L99" s="75">
        <f>+F110*J99/J109</f>
        <v>0.02</v>
      </c>
    </row>
    <row r="100" spans="1:27" ht="15" customHeight="1" x14ac:dyDescent="0.2">
      <c r="A100" s="24"/>
      <c r="B100" s="87" t="s">
        <v>329</v>
      </c>
      <c r="C100" s="727" t="s">
        <v>330</v>
      </c>
      <c r="D100" s="728"/>
      <c r="E100" s="729"/>
      <c r="F100" s="730" t="s">
        <v>114</v>
      </c>
      <c r="G100" s="731"/>
      <c r="H100" s="731"/>
      <c r="I100" s="732"/>
      <c r="J100" s="730" t="s">
        <v>331</v>
      </c>
      <c r="K100" s="731"/>
      <c r="L100" s="732"/>
    </row>
    <row r="101" spans="1:27" ht="15" customHeight="1" x14ac:dyDescent="0.2">
      <c r="A101" s="24">
        <v>1</v>
      </c>
      <c r="B101" s="88"/>
      <c r="C101" s="540"/>
      <c r="D101" s="540"/>
      <c r="E101" s="540"/>
      <c r="F101" s="733">
        <v>10</v>
      </c>
      <c r="G101" s="733"/>
      <c r="H101" s="733"/>
      <c r="I101" s="733"/>
      <c r="J101" s="734" t="s">
        <v>413</v>
      </c>
      <c r="K101" s="735"/>
      <c r="L101" s="736"/>
      <c r="O101" s="46"/>
      <c r="P101" s="89"/>
      <c r="Q101" s="743"/>
      <c r="R101" s="743"/>
      <c r="S101" s="743"/>
      <c r="T101" s="743"/>
      <c r="U101" s="743"/>
      <c r="V101" s="743"/>
      <c r="W101" s="46"/>
      <c r="X101" s="46"/>
      <c r="Y101" s="46"/>
      <c r="Z101" s="46"/>
      <c r="AA101" s="46"/>
    </row>
    <row r="102" spans="1:27" ht="15" customHeight="1" x14ac:dyDescent="0.2">
      <c r="A102" s="24"/>
      <c r="B102" s="88"/>
      <c r="C102" s="540"/>
      <c r="D102" s="540"/>
      <c r="E102" s="540"/>
      <c r="F102" s="733">
        <v>10</v>
      </c>
      <c r="G102" s="733"/>
      <c r="H102" s="733"/>
      <c r="I102" s="733"/>
      <c r="J102" s="737"/>
      <c r="K102" s="738"/>
      <c r="L102" s="739"/>
      <c r="O102" s="46"/>
      <c r="P102" s="89"/>
      <c r="Q102" s="743"/>
      <c r="R102" s="743"/>
      <c r="S102" s="743"/>
      <c r="T102" s="743"/>
      <c r="U102" s="743"/>
      <c r="V102" s="743"/>
      <c r="W102" s="46"/>
      <c r="X102" s="46"/>
      <c r="Y102" s="46"/>
      <c r="Z102" s="46"/>
      <c r="AA102" s="46"/>
    </row>
    <row r="103" spans="1:27" ht="15" customHeight="1" x14ac:dyDescent="0.2">
      <c r="A103" s="24"/>
      <c r="B103" s="88"/>
      <c r="C103" s="540"/>
      <c r="D103" s="540"/>
      <c r="E103" s="540"/>
      <c r="F103" s="733">
        <v>10</v>
      </c>
      <c r="G103" s="733"/>
      <c r="H103" s="733"/>
      <c r="I103" s="733"/>
      <c r="J103" s="737"/>
      <c r="K103" s="738"/>
      <c r="L103" s="739"/>
      <c r="O103" s="46"/>
      <c r="P103" s="89"/>
      <c r="Q103" s="743"/>
      <c r="R103" s="743"/>
      <c r="S103" s="743"/>
      <c r="T103" s="743"/>
      <c r="U103" s="743"/>
      <c r="V103" s="743"/>
      <c r="W103" s="46"/>
      <c r="X103" s="46"/>
      <c r="Y103" s="46"/>
      <c r="Z103" s="46"/>
      <c r="AA103" s="46"/>
    </row>
    <row r="104" spans="1:27" ht="15" customHeight="1" x14ac:dyDescent="0.2">
      <c r="A104" s="24"/>
      <c r="B104" s="88"/>
      <c r="C104" s="540"/>
      <c r="D104" s="540"/>
      <c r="E104" s="540"/>
      <c r="F104" s="733">
        <v>10</v>
      </c>
      <c r="G104" s="733"/>
      <c r="H104" s="733"/>
      <c r="I104" s="733"/>
      <c r="J104" s="737"/>
      <c r="K104" s="738"/>
      <c r="L104" s="739"/>
      <c r="O104" s="46"/>
      <c r="P104" s="89"/>
      <c r="Q104" s="743"/>
      <c r="R104" s="743"/>
      <c r="S104" s="743"/>
      <c r="T104" s="743"/>
      <c r="U104" s="743"/>
      <c r="V104" s="743"/>
      <c r="W104" s="46"/>
      <c r="X104" s="46"/>
      <c r="Y104" s="46"/>
      <c r="Z104" s="46"/>
      <c r="AA104" s="46"/>
    </row>
    <row r="105" spans="1:27" ht="15" customHeight="1" x14ac:dyDescent="0.2">
      <c r="B105" s="88"/>
      <c r="C105" s="540"/>
      <c r="D105" s="540"/>
      <c r="E105" s="540"/>
      <c r="F105" s="733">
        <v>10</v>
      </c>
      <c r="G105" s="733"/>
      <c r="H105" s="733"/>
      <c r="I105" s="733"/>
      <c r="J105" s="737"/>
      <c r="K105" s="738"/>
      <c r="L105" s="739"/>
      <c r="O105" s="46"/>
      <c r="P105" s="89"/>
      <c r="Q105" s="743"/>
      <c r="R105" s="743"/>
      <c r="S105" s="743"/>
      <c r="T105" s="743"/>
      <c r="U105" s="743"/>
      <c r="V105" s="743"/>
      <c r="W105" s="46"/>
      <c r="X105" s="46"/>
      <c r="Y105" s="46"/>
      <c r="Z105" s="46"/>
      <c r="AA105" s="46"/>
    </row>
    <row r="106" spans="1:27" ht="15" customHeight="1" x14ac:dyDescent="0.2">
      <c r="B106" s="745" t="s">
        <v>332</v>
      </c>
      <c r="C106" s="746"/>
      <c r="D106" s="746"/>
      <c r="E106" s="747"/>
      <c r="F106" s="733">
        <f>SUM(F101:I105)</f>
        <v>50</v>
      </c>
      <c r="G106" s="733"/>
      <c r="H106" s="733"/>
      <c r="I106" s="733"/>
      <c r="J106" s="737"/>
      <c r="K106" s="738"/>
      <c r="L106" s="739"/>
      <c r="O106" s="46"/>
      <c r="P106" s="46"/>
      <c r="Q106" s="743"/>
      <c r="R106" s="743"/>
      <c r="S106" s="743"/>
      <c r="T106" s="46"/>
      <c r="U106" s="46"/>
      <c r="V106" s="46"/>
      <c r="W106" s="46"/>
      <c r="X106" s="46"/>
      <c r="Y106" s="46"/>
      <c r="Z106" s="46"/>
      <c r="AA106" s="46"/>
    </row>
    <row r="107" spans="1:27" ht="15" customHeight="1" x14ac:dyDescent="0.2">
      <c r="B107" s="745" t="s">
        <v>333</v>
      </c>
      <c r="C107" s="746"/>
      <c r="D107" s="746"/>
      <c r="E107" s="747"/>
      <c r="F107" s="757">
        <v>30</v>
      </c>
      <c r="G107" s="757"/>
      <c r="H107" s="757"/>
      <c r="I107" s="757"/>
      <c r="J107" s="737"/>
      <c r="K107" s="738"/>
      <c r="L107" s="739"/>
      <c r="O107" s="46"/>
      <c r="P107" s="744"/>
      <c r="Q107" s="744"/>
      <c r="R107" s="744"/>
      <c r="S107" s="744"/>
      <c r="T107" s="744"/>
      <c r="U107" s="744"/>
      <c r="V107" s="46"/>
      <c r="W107" s="46"/>
      <c r="X107" s="46"/>
      <c r="Y107" s="46"/>
      <c r="Z107" s="46"/>
      <c r="AA107" s="46"/>
    </row>
    <row r="108" spans="1:27" ht="15" customHeight="1" x14ac:dyDescent="0.2">
      <c r="B108" s="745" t="s">
        <v>242</v>
      </c>
      <c r="C108" s="746">
        <f>F106+S107</f>
        <v>50</v>
      </c>
      <c r="D108" s="746"/>
      <c r="E108" s="747"/>
      <c r="F108" s="748">
        <f>+F106+F107</f>
        <v>80</v>
      </c>
      <c r="G108" s="748"/>
      <c r="H108" s="748"/>
      <c r="I108" s="748"/>
      <c r="J108" s="740"/>
      <c r="K108" s="741"/>
      <c r="L108" s="742"/>
      <c r="O108" s="46"/>
      <c r="P108" s="744"/>
      <c r="Q108" s="744"/>
      <c r="R108" s="744"/>
      <c r="S108" s="46"/>
      <c r="T108" s="46"/>
      <c r="U108" s="46"/>
      <c r="V108" s="46"/>
      <c r="W108" s="46"/>
      <c r="X108" s="46"/>
      <c r="Y108" s="46"/>
      <c r="Z108" s="46"/>
      <c r="AA108" s="46"/>
    </row>
    <row r="109" spans="1:27" ht="15" customHeight="1" x14ac:dyDescent="0.2">
      <c r="B109" s="749" t="s">
        <v>334</v>
      </c>
      <c r="C109" s="749"/>
      <c r="D109" s="749"/>
      <c r="E109" s="749"/>
      <c r="F109" s="76" t="s">
        <v>25</v>
      </c>
      <c r="G109" s="76" t="s">
        <v>26</v>
      </c>
      <c r="H109" s="76" t="s">
        <v>27</v>
      </c>
      <c r="I109" s="76" t="s">
        <v>28</v>
      </c>
      <c r="J109" s="750">
        <f>+F110+G110+H110+I110</f>
        <v>1</v>
      </c>
      <c r="K109" s="751"/>
      <c r="L109" s="752"/>
      <c r="O109" s="46"/>
      <c r="P109" s="46"/>
      <c r="Q109" s="46"/>
      <c r="R109" s="46"/>
      <c r="S109" s="46"/>
      <c r="T109" s="46"/>
      <c r="U109" s="46"/>
      <c r="V109" s="46"/>
      <c r="W109" s="46"/>
      <c r="X109" s="46"/>
      <c r="Y109" s="46"/>
      <c r="Z109" s="46"/>
      <c r="AA109" s="46"/>
    </row>
    <row r="110" spans="1:27" ht="15" customHeight="1" x14ac:dyDescent="0.2">
      <c r="B110" s="749"/>
      <c r="C110" s="749"/>
      <c r="D110" s="749"/>
      <c r="E110" s="749"/>
      <c r="F110" s="90">
        <v>1</v>
      </c>
      <c r="G110" s="90"/>
      <c r="H110" s="90"/>
      <c r="I110" s="90"/>
      <c r="J110" s="753"/>
      <c r="K110" s="754"/>
      <c r="L110" s="755"/>
      <c r="O110" s="46"/>
      <c r="P110" s="46"/>
      <c r="Q110" s="46"/>
      <c r="R110" s="46"/>
      <c r="S110" s="46"/>
      <c r="T110" s="46"/>
      <c r="U110" s="46"/>
      <c r="V110" s="46"/>
      <c r="W110" s="46"/>
      <c r="X110" s="46"/>
      <c r="Y110" s="46"/>
      <c r="Z110" s="46"/>
      <c r="AA110" s="46"/>
    </row>
    <row r="111" spans="1:27" ht="45" customHeight="1" x14ac:dyDescent="0.2">
      <c r="B111" s="598" t="s">
        <v>408</v>
      </c>
      <c r="C111" s="598"/>
      <c r="D111" s="598"/>
      <c r="E111" s="598"/>
      <c r="F111" s="598"/>
      <c r="G111" s="598"/>
      <c r="H111" s="598"/>
      <c r="I111" s="598"/>
      <c r="J111" s="598"/>
      <c r="K111" s="598"/>
      <c r="L111" s="598"/>
      <c r="O111" s="46"/>
      <c r="P111" s="46"/>
      <c r="Q111" s="46"/>
      <c r="R111" s="46"/>
      <c r="S111" s="46"/>
      <c r="T111" s="46"/>
      <c r="U111" s="46"/>
      <c r="V111" s="46"/>
      <c r="W111" s="46"/>
      <c r="X111" s="46"/>
      <c r="Y111" s="46"/>
      <c r="Z111" s="46"/>
      <c r="AA111" s="46"/>
    </row>
    <row r="112" spans="1:27" ht="12.75" customHeight="1" x14ac:dyDescent="0.2">
      <c r="A112" s="24"/>
      <c r="B112" s="654" t="s">
        <v>335</v>
      </c>
      <c r="C112" s="654"/>
      <c r="D112" s="654"/>
      <c r="E112" s="654"/>
      <c r="F112" s="654"/>
      <c r="G112" s="654"/>
      <c r="H112" s="654"/>
      <c r="I112" s="654"/>
      <c r="J112" s="75">
        <v>0.02</v>
      </c>
      <c r="K112" s="75"/>
      <c r="L112" s="75">
        <f>(F120+H120)*J112/J120</f>
        <v>0.02</v>
      </c>
      <c r="M112" s="756"/>
      <c r="N112" s="756"/>
    </row>
    <row r="113" spans="1:26" ht="15" customHeight="1" x14ac:dyDescent="0.2">
      <c r="A113" s="24"/>
      <c r="B113" s="655" t="s">
        <v>113</v>
      </c>
      <c r="C113" s="655"/>
      <c r="D113" s="655"/>
      <c r="E113" s="655" t="s">
        <v>336</v>
      </c>
      <c r="F113" s="76" t="s">
        <v>25</v>
      </c>
      <c r="G113" s="76" t="s">
        <v>26</v>
      </c>
      <c r="H113" s="76" t="s">
        <v>27</v>
      </c>
      <c r="I113" s="76" t="s">
        <v>28</v>
      </c>
      <c r="J113" s="656" t="s">
        <v>29</v>
      </c>
      <c r="K113" s="657"/>
      <c r="L113" s="657"/>
    </row>
    <row r="114" spans="1:26" ht="21" customHeight="1" x14ac:dyDescent="0.2">
      <c r="A114" s="24">
        <v>1</v>
      </c>
      <c r="B114" s="597" t="s">
        <v>115</v>
      </c>
      <c r="C114" s="597"/>
      <c r="D114" s="597"/>
      <c r="E114" s="91"/>
      <c r="F114" s="18">
        <v>1</v>
      </c>
      <c r="G114" s="18"/>
      <c r="H114" s="18"/>
      <c r="I114" s="18"/>
      <c r="J114" s="759" t="s">
        <v>414</v>
      </c>
      <c r="K114" s="760"/>
      <c r="L114" s="761"/>
      <c r="M114" s="589"/>
      <c r="N114" s="589"/>
      <c r="O114" s="590"/>
    </row>
    <row r="115" spans="1:26" ht="15" customHeight="1" x14ac:dyDescent="0.2">
      <c r="A115" s="24">
        <v>2</v>
      </c>
      <c r="B115" s="597" t="s">
        <v>117</v>
      </c>
      <c r="C115" s="597"/>
      <c r="D115" s="597"/>
      <c r="E115" s="91"/>
      <c r="F115" s="18">
        <v>1</v>
      </c>
      <c r="G115" s="18"/>
      <c r="H115" s="18"/>
      <c r="I115" s="18"/>
      <c r="J115" s="762"/>
      <c r="K115" s="763"/>
      <c r="L115" s="764"/>
      <c r="M115" s="592"/>
      <c r="N115" s="592"/>
      <c r="O115" s="593"/>
    </row>
    <row r="116" spans="1:26" ht="15" customHeight="1" x14ac:dyDescent="0.2">
      <c r="A116" s="24">
        <v>3</v>
      </c>
      <c r="B116" s="597" t="s">
        <v>118</v>
      </c>
      <c r="C116" s="597"/>
      <c r="D116" s="597"/>
      <c r="E116" s="91"/>
      <c r="F116" s="18">
        <v>1</v>
      </c>
      <c r="G116" s="18"/>
      <c r="H116" s="18"/>
      <c r="I116" s="18"/>
      <c r="J116" s="762"/>
      <c r="K116" s="763"/>
      <c r="L116" s="764"/>
      <c r="M116" s="592"/>
      <c r="N116" s="592"/>
      <c r="O116" s="593"/>
    </row>
    <row r="117" spans="1:26" ht="15" customHeight="1" x14ac:dyDescent="0.2">
      <c r="A117" s="24">
        <v>4</v>
      </c>
      <c r="B117" s="597" t="s">
        <v>119</v>
      </c>
      <c r="C117" s="597"/>
      <c r="D117" s="597"/>
      <c r="E117" s="91"/>
      <c r="F117" s="18">
        <v>1</v>
      </c>
      <c r="G117" s="18"/>
      <c r="H117" s="18"/>
      <c r="I117" s="18"/>
      <c r="J117" s="762"/>
      <c r="K117" s="763"/>
      <c r="L117" s="764"/>
      <c r="M117" s="592"/>
      <c r="N117" s="592"/>
      <c r="O117" s="593"/>
    </row>
    <row r="118" spans="1:26" ht="15" customHeight="1" x14ac:dyDescent="0.2">
      <c r="A118" s="24">
        <v>5</v>
      </c>
      <c r="B118" s="597" t="s">
        <v>120</v>
      </c>
      <c r="C118" s="597"/>
      <c r="D118" s="597"/>
      <c r="E118" s="91"/>
      <c r="F118" s="18">
        <v>1</v>
      </c>
      <c r="G118" s="18"/>
      <c r="H118" s="18"/>
      <c r="I118" s="18"/>
      <c r="J118" s="762"/>
      <c r="K118" s="763"/>
      <c r="L118" s="764"/>
      <c r="M118" s="592"/>
      <c r="N118" s="592"/>
      <c r="O118" s="593"/>
    </row>
    <row r="119" spans="1:26" ht="15" customHeight="1" x14ac:dyDescent="0.2">
      <c r="A119" s="24">
        <v>6</v>
      </c>
      <c r="B119" s="597" t="s">
        <v>245</v>
      </c>
      <c r="C119" s="597"/>
      <c r="D119" s="597"/>
      <c r="E119" s="91"/>
      <c r="F119" s="18">
        <v>1</v>
      </c>
      <c r="G119" s="18"/>
      <c r="H119" s="18"/>
      <c r="I119" s="18"/>
      <c r="J119" s="765"/>
      <c r="K119" s="766"/>
      <c r="L119" s="767"/>
      <c r="M119" s="592"/>
      <c r="N119" s="592"/>
      <c r="O119" s="593"/>
    </row>
    <row r="120" spans="1:26" x14ac:dyDescent="0.2">
      <c r="A120" s="24"/>
      <c r="B120" s="584" t="s">
        <v>337</v>
      </c>
      <c r="C120" s="584"/>
      <c r="D120" s="584"/>
      <c r="E120" s="91"/>
      <c r="F120" s="92">
        <f>SUM(F114:F119)</f>
        <v>6</v>
      </c>
      <c r="G120" s="92">
        <f>SUM(G114:G119)</f>
        <v>0</v>
      </c>
      <c r="H120" s="92">
        <f>SUM(H114:H119)</f>
        <v>0</v>
      </c>
      <c r="I120" s="92">
        <f>SUM(I114:I119)</f>
        <v>0</v>
      </c>
      <c r="J120" s="559">
        <f>+F120+G120+H120+I120</f>
        <v>6</v>
      </c>
      <c r="K120" s="559"/>
      <c r="L120" s="559"/>
    </row>
    <row r="121" spans="1:26" s="26" customFormat="1" ht="15" customHeight="1" x14ac:dyDescent="0.2">
      <c r="A121" s="24"/>
      <c r="B121" s="598" t="s">
        <v>408</v>
      </c>
      <c r="C121" s="598"/>
      <c r="D121" s="598"/>
      <c r="E121" s="598"/>
      <c r="F121" s="598"/>
      <c r="G121" s="598"/>
      <c r="H121" s="598"/>
      <c r="I121" s="598"/>
      <c r="J121" s="598"/>
      <c r="K121" s="598"/>
      <c r="L121" s="598"/>
      <c r="R121" s="48"/>
      <c r="S121" s="743"/>
      <c r="T121" s="743"/>
      <c r="U121" s="743"/>
      <c r="V121" s="743"/>
      <c r="W121" s="743"/>
      <c r="X121" s="743"/>
      <c r="Y121" s="758"/>
      <c r="Z121" s="758"/>
    </row>
    <row r="122" spans="1:26" s="26" customFormat="1" ht="28.5" customHeight="1" x14ac:dyDescent="0.2">
      <c r="A122" s="24"/>
      <c r="B122" s="654" t="s">
        <v>338</v>
      </c>
      <c r="C122" s="654"/>
      <c r="D122" s="654"/>
      <c r="E122" s="654"/>
      <c r="F122" s="654"/>
      <c r="G122" s="654"/>
      <c r="H122" s="654"/>
      <c r="I122" s="654"/>
      <c r="J122" s="75">
        <v>0.02</v>
      </c>
      <c r="K122" s="75"/>
      <c r="L122" s="75">
        <f>(F126+H126)*J122/J126</f>
        <v>0.02</v>
      </c>
      <c r="R122" s="89"/>
      <c r="S122" s="743"/>
      <c r="T122" s="743"/>
      <c r="U122" s="743"/>
      <c r="V122" s="743"/>
      <c r="W122" s="743"/>
      <c r="X122" s="743"/>
      <c r="Y122" s="771"/>
      <c r="Z122" s="771"/>
    </row>
    <row r="123" spans="1:26" ht="15" customHeight="1" x14ac:dyDescent="0.2">
      <c r="B123" s="655" t="s">
        <v>24</v>
      </c>
      <c r="C123" s="655"/>
      <c r="D123" s="655"/>
      <c r="E123" s="655"/>
      <c r="F123" s="76" t="s">
        <v>25</v>
      </c>
      <c r="G123" s="76" t="s">
        <v>26</v>
      </c>
      <c r="H123" s="76" t="s">
        <v>27</v>
      </c>
      <c r="I123" s="76" t="s">
        <v>28</v>
      </c>
      <c r="J123" s="656" t="s">
        <v>29</v>
      </c>
      <c r="K123" s="657"/>
      <c r="L123" s="657"/>
      <c r="O123" s="12"/>
      <c r="P123" s="12"/>
      <c r="Q123" s="12"/>
      <c r="R123" s="89"/>
      <c r="S123" s="743"/>
      <c r="T123" s="743"/>
      <c r="U123" s="743"/>
      <c r="V123" s="743"/>
      <c r="W123" s="743"/>
      <c r="X123" s="743"/>
      <c r="Y123" s="771"/>
      <c r="Z123" s="771"/>
    </row>
    <row r="124" spans="1:26" ht="170.45" customHeight="1" x14ac:dyDescent="0.25">
      <c r="A124" s="63">
        <v>1</v>
      </c>
      <c r="B124" s="523" t="s">
        <v>339</v>
      </c>
      <c r="C124" s="524"/>
      <c r="D124" s="524" t="s">
        <v>339</v>
      </c>
      <c r="E124" s="525"/>
      <c r="F124" s="84">
        <v>1</v>
      </c>
      <c r="G124" s="86"/>
      <c r="H124" s="86"/>
      <c r="I124" s="86"/>
      <c r="J124" s="768" t="s">
        <v>415</v>
      </c>
      <c r="K124" s="769"/>
      <c r="L124" s="770"/>
      <c r="O124" s="46"/>
      <c r="P124" s="43"/>
      <c r="Q124" s="43"/>
      <c r="R124" s="43"/>
      <c r="S124" s="43"/>
      <c r="T124" s="43"/>
      <c r="U124" s="43"/>
      <c r="V124" s="43"/>
      <c r="W124" s="43"/>
      <c r="X124" s="48"/>
      <c r="Y124" s="771"/>
      <c r="Z124" s="771"/>
    </row>
    <row r="125" spans="1:26" ht="90.6" customHeight="1" x14ac:dyDescent="0.2">
      <c r="A125" s="63">
        <v>2</v>
      </c>
      <c r="B125" s="523" t="s">
        <v>416</v>
      </c>
      <c r="C125" s="524"/>
      <c r="D125" s="524"/>
      <c r="E125" s="525"/>
      <c r="F125" s="84">
        <v>1</v>
      </c>
      <c r="G125" s="86"/>
      <c r="H125" s="86"/>
      <c r="I125" s="86"/>
      <c r="J125" s="772" t="s">
        <v>417</v>
      </c>
      <c r="K125" s="772"/>
      <c r="L125" s="772"/>
      <c r="O125" s="46"/>
      <c r="P125" s="53"/>
      <c r="Q125" s="53"/>
      <c r="R125" s="53"/>
      <c r="S125" s="53"/>
      <c r="T125" s="53"/>
      <c r="U125" s="53"/>
      <c r="V125" s="53"/>
      <c r="W125" s="53"/>
      <c r="X125" s="93"/>
      <c r="Y125" s="771"/>
      <c r="Z125" s="771"/>
    </row>
    <row r="126" spans="1:26" ht="15" customHeight="1" x14ac:dyDescent="0.2">
      <c r="B126" s="777" t="s">
        <v>340</v>
      </c>
      <c r="C126" s="778"/>
      <c r="D126" s="778"/>
      <c r="E126" s="779"/>
      <c r="F126" s="94">
        <f>SUM(F124:F125)</f>
        <v>2</v>
      </c>
      <c r="G126" s="94">
        <f>SUM(G124:G125)</f>
        <v>0</v>
      </c>
      <c r="H126" s="94">
        <f>SUM(H124:H125)</f>
        <v>0</v>
      </c>
      <c r="I126" s="94">
        <f>SUM(I124:I125)</f>
        <v>0</v>
      </c>
      <c r="J126" s="776">
        <f>+F126+G126+H126+I126</f>
        <v>2</v>
      </c>
      <c r="K126" s="776"/>
      <c r="L126" s="776"/>
      <c r="O126" s="46"/>
      <c r="P126" s="53"/>
      <c r="Q126" s="53"/>
      <c r="R126" s="53"/>
      <c r="S126" s="53"/>
      <c r="T126" s="53"/>
      <c r="U126" s="53"/>
      <c r="V126" s="53"/>
      <c r="W126" s="53"/>
      <c r="X126" s="93"/>
      <c r="Y126" s="771"/>
      <c r="Z126" s="771"/>
    </row>
    <row r="127" spans="1:26" ht="15" customHeight="1" x14ac:dyDescent="0.2">
      <c r="B127" s="598" t="s">
        <v>408</v>
      </c>
      <c r="C127" s="598"/>
      <c r="D127" s="598"/>
      <c r="E127" s="598"/>
      <c r="F127" s="598"/>
      <c r="G127" s="598"/>
      <c r="H127" s="598"/>
      <c r="I127" s="598"/>
      <c r="J127" s="598"/>
      <c r="K127" s="598"/>
      <c r="L127" s="598"/>
      <c r="O127" s="46"/>
      <c r="P127" s="53"/>
      <c r="Q127" s="53"/>
      <c r="R127" s="53"/>
      <c r="S127" s="53"/>
      <c r="T127" s="53"/>
      <c r="U127" s="53"/>
      <c r="V127" s="53"/>
      <c r="W127" s="53"/>
      <c r="X127" s="93"/>
      <c r="Y127" s="771"/>
      <c r="Z127" s="771"/>
    </row>
    <row r="128" spans="1:26" ht="20.100000000000001" customHeight="1" x14ac:dyDescent="0.2">
      <c r="B128" s="654" t="s">
        <v>341</v>
      </c>
      <c r="C128" s="654"/>
      <c r="D128" s="654"/>
      <c r="E128" s="654"/>
      <c r="F128" s="654"/>
      <c r="G128" s="654"/>
      <c r="H128" s="654"/>
      <c r="I128" s="654"/>
      <c r="J128" s="75">
        <v>0.02</v>
      </c>
      <c r="K128" s="75"/>
      <c r="L128" s="75">
        <f>(F131+H131)*J128/J131</f>
        <v>0.02</v>
      </c>
      <c r="O128" s="46"/>
      <c r="P128" s="53"/>
      <c r="Q128" s="53"/>
      <c r="R128" s="53"/>
      <c r="S128" s="53"/>
      <c r="T128" s="53"/>
      <c r="U128" s="53"/>
      <c r="V128" s="53"/>
      <c r="W128" s="53"/>
      <c r="X128" s="93"/>
      <c r="Y128" s="771"/>
      <c r="Z128" s="771"/>
    </row>
    <row r="129" spans="1:26" ht="15" customHeight="1" x14ac:dyDescent="0.2">
      <c r="B129" s="655" t="s">
        <v>24</v>
      </c>
      <c r="C129" s="655"/>
      <c r="D129" s="655"/>
      <c r="E129" s="655"/>
      <c r="F129" s="76" t="s">
        <v>25</v>
      </c>
      <c r="G129" s="76" t="s">
        <v>26</v>
      </c>
      <c r="H129" s="76" t="s">
        <v>27</v>
      </c>
      <c r="I129" s="76" t="s">
        <v>28</v>
      </c>
      <c r="J129" s="656" t="s">
        <v>29</v>
      </c>
      <c r="K129" s="657"/>
      <c r="L129" s="657"/>
      <c r="O129" s="46"/>
      <c r="P129" s="46"/>
      <c r="Q129" s="46"/>
      <c r="R129" s="95"/>
      <c r="S129" s="96"/>
      <c r="T129" s="96"/>
      <c r="U129" s="96"/>
      <c r="V129" s="96"/>
      <c r="W129" s="96"/>
      <c r="X129" s="96"/>
      <c r="Y129" s="771"/>
      <c r="Z129" s="771"/>
    </row>
    <row r="130" spans="1:26" ht="24" customHeight="1" x14ac:dyDescent="0.2">
      <c r="A130" s="63">
        <v>1</v>
      </c>
      <c r="B130" s="523" t="s">
        <v>418</v>
      </c>
      <c r="C130" s="524"/>
      <c r="D130" s="524" t="s">
        <v>342</v>
      </c>
      <c r="E130" s="525"/>
      <c r="F130" s="86">
        <v>1</v>
      </c>
      <c r="G130" s="86"/>
      <c r="H130" s="86"/>
      <c r="I130" s="86"/>
      <c r="J130" s="600" t="s">
        <v>419</v>
      </c>
      <c r="K130" s="600"/>
      <c r="L130" s="600"/>
      <c r="M130" s="97"/>
      <c r="O130" s="54"/>
      <c r="P130" s="54"/>
      <c r="Q130" s="54"/>
      <c r="R130" s="54"/>
      <c r="S130" s="54"/>
      <c r="T130" s="54"/>
      <c r="U130" s="54"/>
      <c r="V130" s="54"/>
      <c r="W130" s="54"/>
      <c r="X130" s="54"/>
    </row>
    <row r="131" spans="1:26" ht="15" customHeight="1" x14ac:dyDescent="0.2">
      <c r="B131" s="773" t="s">
        <v>343</v>
      </c>
      <c r="C131" s="774"/>
      <c r="D131" s="774"/>
      <c r="E131" s="775"/>
      <c r="F131" s="90">
        <f>SUM(F130:F130)</f>
        <v>1</v>
      </c>
      <c r="G131" s="90">
        <f>SUM(G130:G130)</f>
        <v>0</v>
      </c>
      <c r="H131" s="90">
        <f>SUM(H130:H130)</f>
        <v>0</v>
      </c>
      <c r="I131" s="90">
        <f>SUM(I130:I130)</f>
        <v>0</v>
      </c>
      <c r="J131" s="776">
        <f>+F131+G131+H131+I131</f>
        <v>1</v>
      </c>
      <c r="K131" s="776"/>
      <c r="L131" s="776"/>
      <c r="M131" s="97"/>
      <c r="O131" s="54"/>
      <c r="P131" s="54"/>
      <c r="Q131" s="54"/>
      <c r="R131" s="54"/>
      <c r="S131" s="54"/>
      <c r="T131" s="54"/>
      <c r="U131" s="54"/>
      <c r="V131" s="54"/>
      <c r="W131" s="54"/>
      <c r="X131" s="54"/>
    </row>
    <row r="132" spans="1:26" ht="39.6" customHeight="1" x14ac:dyDescent="0.2">
      <c r="B132" s="598" t="s">
        <v>408</v>
      </c>
      <c r="C132" s="598"/>
      <c r="D132" s="598"/>
      <c r="E132" s="598"/>
      <c r="F132" s="598"/>
      <c r="G132" s="598"/>
      <c r="H132" s="598"/>
      <c r="I132" s="598"/>
      <c r="J132" s="598"/>
      <c r="K132" s="598"/>
      <c r="L132" s="598"/>
      <c r="O132" s="54"/>
      <c r="P132" s="54"/>
      <c r="Q132" s="54"/>
      <c r="R132" s="54"/>
      <c r="S132" s="54"/>
      <c r="T132" s="54"/>
      <c r="U132" s="54"/>
      <c r="V132" s="54"/>
      <c r="W132" s="54"/>
      <c r="X132" s="54"/>
    </row>
    <row r="133" spans="1:26" ht="15" customHeight="1" x14ac:dyDescent="0.2">
      <c r="B133" s="654" t="s">
        <v>344</v>
      </c>
      <c r="C133" s="654"/>
      <c r="D133" s="654"/>
      <c r="E133" s="654"/>
      <c r="F133" s="654"/>
      <c r="G133" s="654"/>
      <c r="H133" s="654"/>
      <c r="I133" s="654"/>
      <c r="J133" s="75">
        <v>0.08</v>
      </c>
      <c r="K133" s="75"/>
      <c r="L133" s="75">
        <f>(F144+H144)*J133/J144</f>
        <v>7.1111111111111111E-2</v>
      </c>
    </row>
    <row r="134" spans="1:26" ht="15" customHeight="1" x14ac:dyDescent="0.2">
      <c r="B134" s="655" t="s">
        <v>24</v>
      </c>
      <c r="C134" s="655"/>
      <c r="D134" s="655"/>
      <c r="E134" s="655"/>
      <c r="F134" s="76" t="s">
        <v>25</v>
      </c>
      <c r="G134" s="76" t="s">
        <v>26</v>
      </c>
      <c r="H134" s="76" t="s">
        <v>27</v>
      </c>
      <c r="I134" s="76" t="s">
        <v>28</v>
      </c>
      <c r="J134" s="656" t="s">
        <v>29</v>
      </c>
      <c r="K134" s="657"/>
      <c r="L134" s="657"/>
    </row>
    <row r="135" spans="1:26" ht="98.1" customHeight="1" x14ac:dyDescent="0.2">
      <c r="A135" s="63">
        <v>1</v>
      </c>
      <c r="B135" s="523" t="s">
        <v>345</v>
      </c>
      <c r="C135" s="524"/>
      <c r="D135" s="524"/>
      <c r="E135" s="525"/>
      <c r="F135" s="105">
        <v>1</v>
      </c>
      <c r="G135" s="105"/>
      <c r="H135" s="86"/>
      <c r="I135" s="105"/>
      <c r="J135" s="780" t="s">
        <v>420</v>
      </c>
      <c r="K135" s="780"/>
      <c r="L135" s="780"/>
    </row>
    <row r="136" spans="1:26" ht="65.099999999999994" customHeight="1" x14ac:dyDescent="0.2">
      <c r="A136" s="63">
        <v>2</v>
      </c>
      <c r="B136" s="523" t="s">
        <v>346</v>
      </c>
      <c r="C136" s="524"/>
      <c r="D136" s="524" t="s">
        <v>346</v>
      </c>
      <c r="E136" s="525"/>
      <c r="F136" s="86">
        <v>1</v>
      </c>
      <c r="G136" s="86"/>
      <c r="H136" s="86"/>
      <c r="I136" s="86"/>
      <c r="J136" s="780" t="s">
        <v>421</v>
      </c>
      <c r="K136" s="780"/>
      <c r="L136" s="780"/>
    </row>
    <row r="137" spans="1:26" ht="65.099999999999994" customHeight="1" x14ac:dyDescent="0.2">
      <c r="A137" s="63">
        <v>3</v>
      </c>
      <c r="B137" s="523" t="s">
        <v>347</v>
      </c>
      <c r="C137" s="524"/>
      <c r="D137" s="524" t="s">
        <v>347</v>
      </c>
      <c r="E137" s="525"/>
      <c r="F137" s="86">
        <v>1</v>
      </c>
      <c r="G137" s="86"/>
      <c r="H137" s="86"/>
      <c r="I137" s="86"/>
      <c r="J137" s="780" t="s">
        <v>422</v>
      </c>
      <c r="K137" s="780"/>
      <c r="L137" s="780"/>
    </row>
    <row r="138" spans="1:26" ht="115.5" customHeight="1" x14ac:dyDescent="0.2">
      <c r="A138" s="63">
        <v>4</v>
      </c>
      <c r="B138" s="523" t="s">
        <v>348</v>
      </c>
      <c r="C138" s="524"/>
      <c r="D138" s="524"/>
      <c r="E138" s="525"/>
      <c r="F138" s="105">
        <v>1</v>
      </c>
      <c r="G138" s="105"/>
      <c r="H138" s="86"/>
      <c r="I138" s="105"/>
      <c r="J138" s="780" t="s">
        <v>423</v>
      </c>
      <c r="K138" s="780"/>
      <c r="L138" s="780"/>
    </row>
    <row r="139" spans="1:26" ht="115.5" customHeight="1" x14ac:dyDescent="0.25">
      <c r="A139" s="63">
        <v>5</v>
      </c>
      <c r="B139" s="523" t="s">
        <v>349</v>
      </c>
      <c r="C139" s="524"/>
      <c r="D139" s="524" t="s">
        <v>349</v>
      </c>
      <c r="E139" s="525"/>
      <c r="F139" s="86">
        <v>1</v>
      </c>
      <c r="G139" s="86"/>
      <c r="H139" s="86"/>
      <c r="I139" s="86"/>
      <c r="J139" s="786" t="s">
        <v>424</v>
      </c>
      <c r="K139" s="786"/>
      <c r="L139" s="786"/>
    </row>
    <row r="140" spans="1:26" ht="105.6" customHeight="1" x14ac:dyDescent="0.25">
      <c r="A140" s="63">
        <v>6</v>
      </c>
      <c r="B140" s="523" t="s">
        <v>350</v>
      </c>
      <c r="C140" s="524"/>
      <c r="D140" s="524" t="s">
        <v>350</v>
      </c>
      <c r="E140" s="525"/>
      <c r="F140" s="86">
        <v>1</v>
      </c>
      <c r="G140" s="86"/>
      <c r="H140" s="86"/>
      <c r="I140" s="86"/>
      <c r="J140" s="786" t="s">
        <v>425</v>
      </c>
      <c r="K140" s="786"/>
      <c r="L140" s="786"/>
    </row>
    <row r="141" spans="1:26" ht="65.099999999999994" customHeight="1" x14ac:dyDescent="0.25">
      <c r="A141" s="63">
        <v>7</v>
      </c>
      <c r="B141" s="523" t="s">
        <v>351</v>
      </c>
      <c r="C141" s="524"/>
      <c r="D141" s="524"/>
      <c r="E141" s="525"/>
      <c r="F141" s="86">
        <v>1</v>
      </c>
      <c r="G141" s="86"/>
      <c r="H141" s="86"/>
      <c r="I141" s="86"/>
      <c r="J141" s="786" t="s">
        <v>426</v>
      </c>
      <c r="K141" s="786"/>
      <c r="L141" s="786"/>
    </row>
    <row r="142" spans="1:26" ht="65.099999999999994" customHeight="1" x14ac:dyDescent="0.2">
      <c r="A142" s="63">
        <v>8</v>
      </c>
      <c r="B142" s="523" t="s">
        <v>352</v>
      </c>
      <c r="C142" s="524"/>
      <c r="D142" s="524"/>
      <c r="E142" s="525"/>
      <c r="F142" s="86">
        <v>1</v>
      </c>
      <c r="G142" s="86"/>
      <c r="H142" s="86"/>
      <c r="I142" s="86"/>
      <c r="J142" s="781" t="s">
        <v>427</v>
      </c>
      <c r="K142" s="781"/>
      <c r="L142" s="781"/>
    </row>
    <row r="143" spans="1:26" s="54" customFormat="1" ht="12" customHeight="1" x14ac:dyDescent="0.2">
      <c r="A143" s="106">
        <v>9</v>
      </c>
      <c r="B143" s="782" t="s">
        <v>428</v>
      </c>
      <c r="C143" s="783"/>
      <c r="D143" s="783"/>
      <c r="E143" s="784"/>
      <c r="F143" s="98"/>
      <c r="G143" s="98"/>
      <c r="H143" s="98"/>
      <c r="I143" s="98">
        <v>1</v>
      </c>
      <c r="J143" s="785"/>
      <c r="K143" s="785"/>
      <c r="L143" s="785"/>
    </row>
    <row r="144" spans="1:26" ht="15" customHeight="1" x14ac:dyDescent="0.2">
      <c r="B144" s="773" t="s">
        <v>353</v>
      </c>
      <c r="C144" s="774"/>
      <c r="D144" s="774"/>
      <c r="E144" s="775"/>
      <c r="F144" s="99">
        <f>SUM(F135:F143)</f>
        <v>8</v>
      </c>
      <c r="G144" s="99">
        <f>SUM(G135:G143)</f>
        <v>0</v>
      </c>
      <c r="H144" s="99">
        <f>SUM(H135:H143)</f>
        <v>0</v>
      </c>
      <c r="I144" s="99">
        <f>SUM(I135:I143)</f>
        <v>1</v>
      </c>
      <c r="J144" s="776">
        <f>+F144+G144+H144+I144</f>
        <v>9</v>
      </c>
      <c r="K144" s="776"/>
      <c r="L144" s="776"/>
    </row>
    <row r="145" spans="1:14" ht="36.950000000000003" customHeight="1" x14ac:dyDescent="0.2">
      <c r="B145" s="598" t="s">
        <v>408</v>
      </c>
      <c r="C145" s="598"/>
      <c r="D145" s="598"/>
      <c r="E145" s="598"/>
      <c r="F145" s="598"/>
      <c r="G145" s="598"/>
      <c r="H145" s="598"/>
      <c r="I145" s="598"/>
      <c r="J145" s="598"/>
      <c r="K145" s="598"/>
      <c r="L145" s="598"/>
    </row>
    <row r="146" spans="1:14" ht="21" customHeight="1" x14ac:dyDescent="0.2">
      <c r="B146" s="654" t="s">
        <v>354</v>
      </c>
      <c r="C146" s="654"/>
      <c r="D146" s="654"/>
      <c r="E146" s="654"/>
      <c r="F146" s="654"/>
      <c r="G146" s="654"/>
      <c r="H146" s="654"/>
      <c r="I146" s="654"/>
      <c r="J146" s="75">
        <v>0.05</v>
      </c>
      <c r="K146" s="75"/>
      <c r="L146" s="75">
        <f>(F157+H157)*J146/J157</f>
        <v>0.05</v>
      </c>
    </row>
    <row r="147" spans="1:14" ht="33.6" customHeight="1" x14ac:dyDescent="0.2">
      <c r="B147" s="655" t="s">
        <v>24</v>
      </c>
      <c r="C147" s="655"/>
      <c r="D147" s="655"/>
      <c r="E147" s="655"/>
      <c r="F147" s="76" t="s">
        <v>25</v>
      </c>
      <c r="G147" s="76" t="s">
        <v>26</v>
      </c>
      <c r="H147" s="76" t="s">
        <v>27</v>
      </c>
      <c r="I147" s="76" t="s">
        <v>28</v>
      </c>
      <c r="J147" s="656" t="s">
        <v>29</v>
      </c>
      <c r="K147" s="657"/>
      <c r="L147" s="657"/>
    </row>
    <row r="148" spans="1:14" ht="105" customHeight="1" x14ac:dyDescent="0.2">
      <c r="A148" s="47">
        <v>1</v>
      </c>
      <c r="B148" s="523" t="s">
        <v>355</v>
      </c>
      <c r="C148" s="524"/>
      <c r="D148" s="524"/>
      <c r="E148" s="525"/>
      <c r="F148" s="86">
        <v>1</v>
      </c>
      <c r="G148" s="86"/>
      <c r="H148" s="86"/>
      <c r="I148" s="86"/>
      <c r="J148" s="772" t="s">
        <v>429</v>
      </c>
      <c r="K148" s="772"/>
      <c r="L148" s="772"/>
    </row>
    <row r="149" spans="1:14" ht="50.1" customHeight="1" x14ac:dyDescent="0.25">
      <c r="A149" s="47">
        <v>2</v>
      </c>
      <c r="B149" s="523" t="s">
        <v>356</v>
      </c>
      <c r="C149" s="524"/>
      <c r="D149" s="524"/>
      <c r="E149" s="525"/>
      <c r="F149" s="84">
        <v>1</v>
      </c>
      <c r="G149" s="86"/>
      <c r="H149" s="86"/>
      <c r="I149" s="86"/>
      <c r="J149" s="689" t="s">
        <v>430</v>
      </c>
      <c r="K149" s="689"/>
      <c r="L149" s="689"/>
    </row>
    <row r="150" spans="1:14" ht="72.599999999999994" customHeight="1" x14ac:dyDescent="0.2">
      <c r="A150" s="47">
        <v>3</v>
      </c>
      <c r="B150" s="523" t="s">
        <v>357</v>
      </c>
      <c r="C150" s="524"/>
      <c r="D150" s="524"/>
      <c r="E150" s="525"/>
      <c r="F150" s="84">
        <v>1</v>
      </c>
      <c r="G150" s="86"/>
      <c r="H150" s="86"/>
      <c r="I150" s="86"/>
      <c r="J150" s="787" t="s">
        <v>431</v>
      </c>
      <c r="K150" s="788"/>
      <c r="L150" s="789"/>
    </row>
    <row r="151" spans="1:14" ht="72.599999999999994" customHeight="1" x14ac:dyDescent="0.2">
      <c r="A151" s="47">
        <v>4</v>
      </c>
      <c r="B151" s="523" t="s">
        <v>358</v>
      </c>
      <c r="C151" s="524"/>
      <c r="D151" s="524"/>
      <c r="E151" s="525"/>
      <c r="F151" s="84">
        <v>1</v>
      </c>
      <c r="G151" s="86"/>
      <c r="H151" s="86"/>
      <c r="I151" s="86"/>
      <c r="J151" s="787" t="s">
        <v>432</v>
      </c>
      <c r="K151" s="788"/>
      <c r="L151" s="789"/>
    </row>
    <row r="152" spans="1:14" ht="101.45" customHeight="1" x14ac:dyDescent="0.2">
      <c r="A152" s="47">
        <v>5</v>
      </c>
      <c r="B152" s="523" t="s">
        <v>359</v>
      </c>
      <c r="C152" s="524"/>
      <c r="D152" s="524"/>
      <c r="E152" s="525"/>
      <c r="F152" s="84">
        <v>1</v>
      </c>
      <c r="G152" s="86"/>
      <c r="H152" s="86"/>
      <c r="I152" s="86"/>
      <c r="J152" s="787" t="s">
        <v>433</v>
      </c>
      <c r="K152" s="788"/>
      <c r="L152" s="789"/>
    </row>
    <row r="153" spans="1:14" ht="127.5" customHeight="1" x14ac:dyDescent="0.2">
      <c r="A153" s="47">
        <v>6</v>
      </c>
      <c r="B153" s="523" t="s">
        <v>360</v>
      </c>
      <c r="C153" s="524"/>
      <c r="D153" s="524"/>
      <c r="E153" s="525"/>
      <c r="F153" s="84">
        <v>1</v>
      </c>
      <c r="G153" s="86"/>
      <c r="H153" s="86"/>
      <c r="I153" s="86"/>
      <c r="J153" s="787" t="s">
        <v>434</v>
      </c>
      <c r="K153" s="788"/>
      <c r="L153" s="789"/>
    </row>
    <row r="154" spans="1:14" ht="59.45" customHeight="1" x14ac:dyDescent="0.2">
      <c r="A154" s="47">
        <v>7</v>
      </c>
      <c r="B154" s="523" t="s">
        <v>361</v>
      </c>
      <c r="C154" s="524"/>
      <c r="D154" s="524"/>
      <c r="E154" s="525"/>
      <c r="F154" s="84">
        <v>1</v>
      </c>
      <c r="G154" s="86"/>
      <c r="H154" s="86"/>
      <c r="I154" s="86"/>
      <c r="J154" s="787" t="s">
        <v>435</v>
      </c>
      <c r="K154" s="788"/>
      <c r="L154" s="789"/>
    </row>
    <row r="155" spans="1:14" ht="72.599999999999994" customHeight="1" x14ac:dyDescent="0.2">
      <c r="A155" s="47">
        <v>8</v>
      </c>
      <c r="B155" s="573" t="s">
        <v>362</v>
      </c>
      <c r="C155" s="573"/>
      <c r="D155" s="573" t="s">
        <v>362</v>
      </c>
      <c r="E155" s="573"/>
      <c r="F155" s="84">
        <v>1</v>
      </c>
      <c r="G155" s="86"/>
      <c r="H155" s="86"/>
      <c r="I155" s="86"/>
      <c r="J155" s="787" t="s">
        <v>436</v>
      </c>
      <c r="K155" s="788"/>
      <c r="L155" s="789"/>
      <c r="M155" s="790"/>
      <c r="N155" s="790"/>
    </row>
    <row r="156" spans="1:14" ht="15" customHeight="1" x14ac:dyDescent="0.2">
      <c r="A156" s="47">
        <v>9</v>
      </c>
      <c r="B156" s="573" t="s">
        <v>437</v>
      </c>
      <c r="C156" s="573"/>
      <c r="D156" s="573"/>
      <c r="E156" s="573"/>
      <c r="F156" s="84">
        <v>1</v>
      </c>
      <c r="G156" s="86"/>
      <c r="H156" s="86"/>
      <c r="I156" s="86"/>
      <c r="J156" s="107"/>
      <c r="K156" s="108"/>
      <c r="L156" s="109"/>
      <c r="M156" s="64"/>
      <c r="N156" s="64"/>
    </row>
    <row r="157" spans="1:14" ht="17.100000000000001" customHeight="1" x14ac:dyDescent="0.2">
      <c r="B157" s="598" t="s">
        <v>363</v>
      </c>
      <c r="C157" s="598"/>
      <c r="D157" s="598"/>
      <c r="E157" s="598"/>
      <c r="F157" s="90">
        <f>SUM(F148:F156)</f>
        <v>9</v>
      </c>
      <c r="G157" s="90">
        <f>SUM(G148:G156)</f>
        <v>0</v>
      </c>
      <c r="H157" s="90">
        <f>SUM(H148:H156)</f>
        <v>0</v>
      </c>
      <c r="I157" s="90">
        <f>SUM(I148:I156)</f>
        <v>0</v>
      </c>
      <c r="J157" s="791">
        <f>+F157+G157+H157+I157</f>
        <v>9</v>
      </c>
      <c r="K157" s="792"/>
      <c r="L157" s="793"/>
    </row>
    <row r="158" spans="1:14" ht="33" customHeight="1" x14ac:dyDescent="0.2">
      <c r="B158" s="598" t="s">
        <v>408</v>
      </c>
      <c r="C158" s="598"/>
      <c r="D158" s="598"/>
      <c r="E158" s="598"/>
      <c r="F158" s="598"/>
      <c r="G158" s="598"/>
      <c r="H158" s="598"/>
      <c r="I158" s="598"/>
      <c r="J158" s="598"/>
      <c r="K158" s="598"/>
      <c r="L158" s="598"/>
    </row>
    <row r="159" spans="1:14" ht="15" customHeight="1" x14ac:dyDescent="0.2">
      <c r="B159" s="654" t="s">
        <v>364</v>
      </c>
      <c r="C159" s="654"/>
      <c r="D159" s="654"/>
      <c r="E159" s="654"/>
      <c r="F159" s="654"/>
      <c r="G159" s="654"/>
      <c r="H159" s="654"/>
      <c r="I159" s="654"/>
      <c r="J159" s="75">
        <v>0.1</v>
      </c>
      <c r="K159" s="75"/>
      <c r="L159" s="75">
        <f>(F168+H168)*J159/J168</f>
        <v>0.1</v>
      </c>
    </row>
    <row r="160" spans="1:14" ht="15" customHeight="1" x14ac:dyDescent="0.2">
      <c r="B160" s="655" t="s">
        <v>24</v>
      </c>
      <c r="C160" s="655"/>
      <c r="D160" s="655"/>
      <c r="E160" s="655"/>
      <c r="F160" s="76" t="s">
        <v>25</v>
      </c>
      <c r="G160" s="76" t="s">
        <v>26</v>
      </c>
      <c r="H160" s="76" t="s">
        <v>27</v>
      </c>
      <c r="I160" s="76" t="s">
        <v>28</v>
      </c>
      <c r="J160" s="656" t="s">
        <v>29</v>
      </c>
      <c r="K160" s="657"/>
      <c r="L160" s="657"/>
    </row>
    <row r="161" spans="1:25" ht="80.099999999999994" customHeight="1" x14ac:dyDescent="0.2">
      <c r="A161" s="63">
        <v>1</v>
      </c>
      <c r="B161" s="523" t="s">
        <v>365</v>
      </c>
      <c r="C161" s="524"/>
      <c r="D161" s="524" t="s">
        <v>366</v>
      </c>
      <c r="E161" s="525"/>
      <c r="F161" s="84">
        <v>1</v>
      </c>
      <c r="G161" s="86"/>
      <c r="H161" s="86"/>
      <c r="I161" s="86"/>
      <c r="J161" s="797" t="s">
        <v>438</v>
      </c>
      <c r="K161" s="798"/>
      <c r="L161" s="799"/>
    </row>
    <row r="162" spans="1:25" ht="69.599999999999994" customHeight="1" x14ac:dyDescent="0.2">
      <c r="A162" s="63">
        <v>2</v>
      </c>
      <c r="B162" s="544" t="s">
        <v>367</v>
      </c>
      <c r="C162" s="545"/>
      <c r="D162" s="545" t="s">
        <v>367</v>
      </c>
      <c r="E162" s="546"/>
      <c r="F162" s="84">
        <v>1</v>
      </c>
      <c r="G162" s="86"/>
      <c r="H162" s="86"/>
      <c r="I162" s="86"/>
      <c r="J162" s="794" t="s">
        <v>439</v>
      </c>
      <c r="K162" s="795"/>
      <c r="L162" s="796"/>
    </row>
    <row r="163" spans="1:25" ht="78" customHeight="1" x14ac:dyDescent="0.2">
      <c r="A163" s="63">
        <v>3</v>
      </c>
      <c r="B163" s="523" t="s">
        <v>368</v>
      </c>
      <c r="C163" s="524"/>
      <c r="D163" s="524" t="s">
        <v>369</v>
      </c>
      <c r="E163" s="525"/>
      <c r="F163" s="86">
        <v>1</v>
      </c>
      <c r="G163" s="86"/>
      <c r="H163" s="86"/>
      <c r="I163" s="86"/>
      <c r="J163" s="794" t="s">
        <v>440</v>
      </c>
      <c r="K163" s="795"/>
      <c r="L163" s="796"/>
    </row>
    <row r="164" spans="1:25" ht="54.6" customHeight="1" x14ac:dyDescent="0.2">
      <c r="A164" s="63">
        <v>4</v>
      </c>
      <c r="B164" s="523" t="s">
        <v>370</v>
      </c>
      <c r="C164" s="524"/>
      <c r="D164" s="524" t="s">
        <v>370</v>
      </c>
      <c r="E164" s="525"/>
      <c r="F164" s="86">
        <v>1</v>
      </c>
      <c r="G164" s="86"/>
      <c r="H164" s="86"/>
      <c r="I164" s="86"/>
      <c r="J164" s="794" t="s">
        <v>441</v>
      </c>
      <c r="K164" s="795"/>
      <c r="L164" s="796"/>
    </row>
    <row r="165" spans="1:25" ht="84.95" customHeight="1" x14ac:dyDescent="0.2">
      <c r="A165" s="63">
        <v>5</v>
      </c>
      <c r="B165" s="523" t="s">
        <v>371</v>
      </c>
      <c r="C165" s="524"/>
      <c r="D165" s="524" t="s">
        <v>371</v>
      </c>
      <c r="E165" s="525"/>
      <c r="F165" s="86">
        <v>1</v>
      </c>
      <c r="G165" s="86"/>
      <c r="H165" s="86"/>
      <c r="I165" s="86"/>
      <c r="J165" s="794" t="s">
        <v>442</v>
      </c>
      <c r="K165" s="795"/>
      <c r="L165" s="796"/>
    </row>
    <row r="166" spans="1:25" ht="96" customHeight="1" x14ac:dyDescent="0.2">
      <c r="A166" s="63">
        <v>6</v>
      </c>
      <c r="B166" s="523" t="s">
        <v>372</v>
      </c>
      <c r="C166" s="524"/>
      <c r="D166" s="524" t="s">
        <v>372</v>
      </c>
      <c r="E166" s="525"/>
      <c r="F166" s="86">
        <v>1</v>
      </c>
      <c r="G166" s="86"/>
      <c r="H166" s="86"/>
      <c r="I166" s="86"/>
      <c r="J166" s="794" t="s">
        <v>443</v>
      </c>
      <c r="K166" s="795"/>
      <c r="L166" s="796"/>
    </row>
    <row r="167" spans="1:25" ht="59.45" customHeight="1" x14ac:dyDescent="0.2">
      <c r="A167" s="63">
        <v>7</v>
      </c>
      <c r="B167" s="573" t="s">
        <v>373</v>
      </c>
      <c r="C167" s="573"/>
      <c r="D167" s="573" t="s">
        <v>374</v>
      </c>
      <c r="E167" s="573"/>
      <c r="F167" s="86">
        <v>1</v>
      </c>
      <c r="G167" s="86"/>
      <c r="H167" s="86"/>
      <c r="I167" s="86"/>
      <c r="J167" s="794" t="s">
        <v>444</v>
      </c>
      <c r="K167" s="795"/>
      <c r="L167" s="796"/>
    </row>
    <row r="168" spans="1:25" x14ac:dyDescent="0.2">
      <c r="A168" s="24"/>
      <c r="B168" s="800" t="s">
        <v>375</v>
      </c>
      <c r="C168" s="800"/>
      <c r="D168" s="800"/>
      <c r="E168" s="800"/>
      <c r="F168" s="101">
        <f>SUM(F161:F167)</f>
        <v>7</v>
      </c>
      <c r="G168" s="102">
        <f>SUM(G161:G167)</f>
        <v>0</v>
      </c>
      <c r="H168" s="102">
        <f>SUM(H161:H167)</f>
        <v>0</v>
      </c>
      <c r="I168" s="102">
        <f>SUM(I161:I167)</f>
        <v>0</v>
      </c>
      <c r="J168" s="801">
        <f>+F168+G168+H168+I168</f>
        <v>7</v>
      </c>
      <c r="K168" s="801"/>
      <c r="L168" s="801"/>
    </row>
    <row r="169" spans="1:25" x14ac:dyDescent="0.2">
      <c r="A169" s="24"/>
      <c r="B169" s="598" t="s">
        <v>408</v>
      </c>
      <c r="C169" s="598"/>
      <c r="D169" s="598"/>
      <c r="E169" s="598"/>
      <c r="F169" s="598"/>
      <c r="G169" s="598"/>
      <c r="H169" s="598"/>
      <c r="I169" s="598"/>
      <c r="J169" s="598"/>
      <c r="K169" s="598"/>
      <c r="L169" s="598"/>
    </row>
    <row r="170" spans="1:25" x14ac:dyDescent="0.2">
      <c r="B170" s="645" t="s">
        <v>232</v>
      </c>
      <c r="C170" s="646"/>
      <c r="D170" s="646"/>
      <c r="E170" s="646"/>
      <c r="F170" s="646"/>
      <c r="G170" s="646"/>
      <c r="H170" s="646"/>
      <c r="I170" s="646"/>
      <c r="J170" s="646"/>
      <c r="K170" s="646"/>
      <c r="L170" s="646"/>
    </row>
    <row r="171" spans="1:25" x14ac:dyDescent="0.2">
      <c r="B171" s="641" t="s">
        <v>233</v>
      </c>
      <c r="C171" s="642"/>
      <c r="D171" s="643"/>
      <c r="E171" s="641" t="s">
        <v>234</v>
      </c>
      <c r="F171" s="642"/>
      <c r="G171" s="642"/>
      <c r="H171" s="642"/>
      <c r="I171" s="642"/>
      <c r="J171" s="642"/>
      <c r="K171" s="642"/>
      <c r="L171" s="643"/>
    </row>
    <row r="172" spans="1:25" x14ac:dyDescent="0.2">
      <c r="B172" s="644" t="s">
        <v>235</v>
      </c>
      <c r="C172" s="644"/>
      <c r="D172" s="644"/>
      <c r="E172" s="641" t="s">
        <v>236</v>
      </c>
      <c r="F172" s="642"/>
      <c r="G172" s="642"/>
      <c r="H172" s="642"/>
      <c r="I172" s="642"/>
      <c r="J172" s="642"/>
      <c r="K172" s="642"/>
      <c r="L172" s="643"/>
    </row>
    <row r="173" spans="1:25" x14ac:dyDescent="0.2">
      <c r="B173" s="641" t="s">
        <v>237</v>
      </c>
      <c r="C173" s="642"/>
      <c r="D173" s="643"/>
      <c r="E173" s="641" t="s">
        <v>238</v>
      </c>
      <c r="F173" s="642"/>
      <c r="G173" s="642"/>
      <c r="H173" s="642"/>
      <c r="I173" s="642"/>
      <c r="J173" s="642"/>
      <c r="K173" s="642"/>
      <c r="L173" s="643"/>
    </row>
    <row r="174" spans="1:25" x14ac:dyDescent="0.2">
      <c r="B174" s="644" t="s">
        <v>239</v>
      </c>
      <c r="C174" s="644"/>
      <c r="D174" s="644"/>
      <c r="E174" s="641" t="s">
        <v>240</v>
      </c>
      <c r="F174" s="642"/>
      <c r="G174" s="642"/>
      <c r="H174" s="642"/>
      <c r="I174" s="642"/>
      <c r="J174" s="642"/>
      <c r="K174" s="642"/>
      <c r="L174" s="643"/>
    </row>
    <row r="175" spans="1:25" x14ac:dyDescent="0.2">
      <c r="N175" s="67"/>
      <c r="O175" s="66"/>
      <c r="P175" s="66"/>
      <c r="Q175" s="66"/>
      <c r="R175" s="66"/>
      <c r="S175" s="66"/>
      <c r="T175" s="66"/>
      <c r="U175" s="66"/>
      <c r="V175" s="66"/>
      <c r="W175" s="67"/>
      <c r="X175" s="66"/>
      <c r="Y175" s="66"/>
    </row>
    <row r="176" spans="1:25" x14ac:dyDescent="0.2">
      <c r="N176" s="67"/>
      <c r="O176" s="66"/>
      <c r="P176" s="66"/>
      <c r="Q176" s="66"/>
      <c r="R176" s="66"/>
      <c r="S176" s="66"/>
      <c r="T176" s="66"/>
      <c r="U176" s="66"/>
      <c r="V176" s="66"/>
      <c r="W176" s="67"/>
      <c r="X176" s="66"/>
      <c r="Y176" s="66"/>
    </row>
    <row r="177" spans="1:25" x14ac:dyDescent="0.2">
      <c r="B177" s="802" t="s">
        <v>445</v>
      </c>
      <c r="C177" s="803"/>
      <c r="D177" s="803"/>
      <c r="E177" s="803"/>
      <c r="F177" s="803"/>
      <c r="G177" s="803"/>
      <c r="H177" s="803"/>
      <c r="I177" s="803"/>
      <c r="J177" s="803"/>
      <c r="K177" s="803"/>
      <c r="L177" s="803"/>
      <c r="M177" s="803"/>
      <c r="N177" s="804"/>
      <c r="O177" s="46"/>
      <c r="P177" s="46"/>
      <c r="Q177" s="46"/>
      <c r="R177" s="46"/>
      <c r="S177" s="46"/>
      <c r="T177" s="46"/>
      <c r="U177" s="46"/>
      <c r="V177" s="46"/>
      <c r="W177" s="46"/>
      <c r="X177" s="46"/>
      <c r="Y177" s="46"/>
    </row>
    <row r="178" spans="1:25" x14ac:dyDescent="0.2">
      <c r="B178" s="802" t="s">
        <v>446</v>
      </c>
      <c r="C178" s="803"/>
      <c r="D178" s="803"/>
      <c r="E178" s="803"/>
      <c r="F178" s="803"/>
      <c r="G178" s="803"/>
      <c r="H178" s="803"/>
      <c r="I178" s="803"/>
      <c r="J178" s="803"/>
      <c r="K178" s="803"/>
      <c r="L178" s="803"/>
      <c r="M178" s="803"/>
      <c r="N178" s="804"/>
      <c r="O178" s="66"/>
      <c r="P178" s="66"/>
      <c r="Q178" s="66"/>
      <c r="R178" s="66"/>
      <c r="S178" s="66"/>
      <c r="T178" s="66"/>
      <c r="U178" s="66"/>
      <c r="V178" s="66"/>
      <c r="W178" s="805"/>
      <c r="X178" s="805"/>
      <c r="Y178" s="805"/>
    </row>
    <row r="179" spans="1:25" ht="42" customHeight="1" x14ac:dyDescent="0.2">
      <c r="B179" s="110" t="s">
        <v>447</v>
      </c>
      <c r="C179" s="110" t="s">
        <v>448</v>
      </c>
      <c r="D179" s="110" t="s">
        <v>449</v>
      </c>
      <c r="E179" s="110" t="s">
        <v>450</v>
      </c>
      <c r="F179" s="110" t="s">
        <v>25</v>
      </c>
      <c r="G179" s="110" t="s">
        <v>26</v>
      </c>
      <c r="H179" s="110" t="s">
        <v>27</v>
      </c>
      <c r="I179" s="110" t="s">
        <v>28</v>
      </c>
      <c r="J179" s="806" t="s">
        <v>241</v>
      </c>
      <c r="K179" s="807"/>
      <c r="L179" s="808"/>
      <c r="M179" s="111" t="s">
        <v>451</v>
      </c>
      <c r="N179" s="110" t="s">
        <v>452</v>
      </c>
      <c r="O179" s="66"/>
      <c r="P179" s="66"/>
      <c r="Q179" s="66"/>
      <c r="R179" s="66"/>
      <c r="S179" s="66"/>
      <c r="T179" s="66"/>
      <c r="U179" s="66"/>
      <c r="V179" s="66"/>
      <c r="W179" s="67"/>
      <c r="X179" s="66"/>
      <c r="Y179" s="66"/>
    </row>
    <row r="180" spans="1:25" ht="24.75" customHeight="1" x14ac:dyDescent="0.2">
      <c r="B180" s="112" t="s">
        <v>453</v>
      </c>
      <c r="C180" s="113"/>
      <c r="D180" s="114"/>
      <c r="E180" s="114"/>
      <c r="F180" s="113"/>
      <c r="G180" s="113"/>
      <c r="H180" s="113"/>
      <c r="I180" s="113"/>
      <c r="J180" s="809"/>
      <c r="K180" s="809"/>
      <c r="L180" s="809"/>
      <c r="M180" s="91"/>
      <c r="N180" s="115"/>
      <c r="O180" s="66"/>
      <c r="P180" s="66"/>
      <c r="Q180" s="66"/>
      <c r="R180" s="66"/>
      <c r="S180" s="66"/>
      <c r="T180" s="66"/>
      <c r="U180" s="66"/>
      <c r="V180" s="66"/>
      <c r="W180" s="67"/>
      <c r="X180" s="66"/>
      <c r="Y180" s="66"/>
    </row>
    <row r="181" spans="1:25" ht="24.75" customHeight="1" x14ac:dyDescent="0.2">
      <c r="B181" s="112" t="s">
        <v>454</v>
      </c>
      <c r="C181" s="113"/>
      <c r="D181" s="114"/>
      <c r="E181" s="114"/>
      <c r="F181" s="113"/>
      <c r="G181" s="113"/>
      <c r="H181" s="113"/>
      <c r="I181" s="113"/>
      <c r="J181" s="809"/>
      <c r="K181" s="809"/>
      <c r="L181" s="809"/>
      <c r="M181" s="91"/>
      <c r="N181" s="115"/>
      <c r="O181" s="66"/>
      <c r="P181" s="66"/>
      <c r="Q181" s="66"/>
      <c r="R181" s="66"/>
      <c r="S181" s="66"/>
      <c r="T181" s="66"/>
      <c r="U181" s="66"/>
      <c r="V181" s="66"/>
      <c r="W181" s="67"/>
      <c r="X181" s="66"/>
      <c r="Y181" s="66"/>
    </row>
    <row r="182" spans="1:25" ht="24.75" customHeight="1" x14ac:dyDescent="0.2">
      <c r="B182" s="112" t="s">
        <v>102</v>
      </c>
      <c r="C182" s="113"/>
      <c r="D182" s="114"/>
      <c r="E182" s="114"/>
      <c r="F182" s="113"/>
      <c r="G182" s="113"/>
      <c r="H182" s="113"/>
      <c r="I182" s="113"/>
      <c r="J182" s="809"/>
      <c r="K182" s="809"/>
      <c r="L182" s="809"/>
      <c r="M182" s="91"/>
      <c r="N182" s="115"/>
      <c r="O182" s="66"/>
      <c r="P182" s="66"/>
      <c r="Q182" s="66"/>
      <c r="R182" s="66"/>
      <c r="S182" s="66"/>
      <c r="T182" s="66"/>
      <c r="U182" s="66"/>
      <c r="V182" s="66"/>
      <c r="W182" s="67"/>
      <c r="X182" s="66"/>
      <c r="Y182" s="66"/>
    </row>
    <row r="183" spans="1:25" ht="24.75" customHeight="1" x14ac:dyDescent="0.2">
      <c r="B183" s="116" t="s">
        <v>455</v>
      </c>
      <c r="C183" s="113"/>
      <c r="D183" s="114"/>
      <c r="E183" s="114"/>
      <c r="F183" s="113"/>
      <c r="G183" s="113"/>
      <c r="H183" s="113"/>
      <c r="I183" s="113"/>
      <c r="J183" s="809"/>
      <c r="K183" s="809"/>
      <c r="L183" s="809"/>
      <c r="M183" s="91"/>
      <c r="N183" s="115"/>
      <c r="O183" s="67"/>
      <c r="P183" s="67"/>
      <c r="Q183" s="67"/>
      <c r="R183" s="67"/>
      <c r="S183" s="67"/>
      <c r="T183" s="67"/>
      <c r="U183" s="67"/>
      <c r="V183" s="67"/>
      <c r="W183" s="67"/>
      <c r="X183" s="67"/>
      <c r="Y183" s="67"/>
    </row>
    <row r="184" spans="1:25" ht="24.75" customHeight="1" x14ac:dyDescent="0.2">
      <c r="B184" s="116" t="s">
        <v>456</v>
      </c>
      <c r="C184" s="113"/>
      <c r="D184" s="114"/>
      <c r="E184" s="114"/>
      <c r="F184" s="113"/>
      <c r="G184" s="113"/>
      <c r="H184" s="113"/>
      <c r="I184" s="113"/>
      <c r="J184" s="809"/>
      <c r="K184" s="809"/>
      <c r="L184" s="809"/>
      <c r="M184" s="91"/>
      <c r="N184" s="91"/>
    </row>
    <row r="185" spans="1:25" ht="24.75" customHeight="1" x14ac:dyDescent="0.2">
      <c r="B185" s="112" t="s">
        <v>457</v>
      </c>
      <c r="C185" s="113"/>
      <c r="D185" s="114"/>
      <c r="E185" s="114"/>
      <c r="F185" s="113"/>
      <c r="G185" s="113"/>
      <c r="H185" s="113"/>
      <c r="I185" s="113"/>
      <c r="J185" s="809"/>
      <c r="K185" s="809"/>
      <c r="L185" s="809"/>
      <c r="M185" s="91"/>
      <c r="N185" s="91"/>
    </row>
    <row r="186" spans="1:25" ht="24.75" customHeight="1" x14ac:dyDescent="0.2">
      <c r="B186" s="112" t="s">
        <v>458</v>
      </c>
      <c r="C186" s="113"/>
      <c r="D186" s="114"/>
      <c r="E186" s="114"/>
      <c r="F186" s="113"/>
      <c r="G186" s="113"/>
      <c r="H186" s="113"/>
      <c r="I186" s="113"/>
      <c r="J186" s="809"/>
      <c r="K186" s="809"/>
      <c r="L186" s="809"/>
      <c r="M186" s="91"/>
      <c r="N186" s="91"/>
    </row>
    <row r="187" spans="1:25" ht="24.75" customHeight="1" x14ac:dyDescent="0.2">
      <c r="B187" s="112" t="s">
        <v>459</v>
      </c>
      <c r="C187" s="113"/>
      <c r="D187" s="114"/>
      <c r="E187" s="114"/>
      <c r="F187" s="113"/>
      <c r="G187" s="113"/>
      <c r="H187" s="113"/>
      <c r="I187" s="113"/>
      <c r="J187" s="809"/>
      <c r="K187" s="809"/>
      <c r="L187" s="809"/>
      <c r="M187" s="91"/>
      <c r="N187" s="91"/>
    </row>
    <row r="188" spans="1:25" ht="24.75" customHeight="1" x14ac:dyDescent="0.2">
      <c r="B188" s="112" t="s">
        <v>354</v>
      </c>
      <c r="C188" s="113"/>
      <c r="D188" s="114"/>
      <c r="E188" s="114"/>
      <c r="F188" s="113"/>
      <c r="G188" s="113"/>
      <c r="H188" s="113"/>
      <c r="I188" s="113"/>
      <c r="J188" s="809"/>
      <c r="K188" s="809"/>
      <c r="L188" s="809"/>
      <c r="M188" s="91"/>
      <c r="N188" s="91"/>
    </row>
    <row r="189" spans="1:25" ht="24.75" customHeight="1" x14ac:dyDescent="0.2">
      <c r="B189" s="112" t="s">
        <v>460</v>
      </c>
      <c r="C189" s="113"/>
      <c r="D189" s="114"/>
      <c r="E189" s="114"/>
      <c r="F189" s="113"/>
      <c r="G189" s="113"/>
      <c r="H189" s="113"/>
      <c r="I189" s="113"/>
      <c r="J189" s="809"/>
      <c r="K189" s="809"/>
      <c r="L189" s="809"/>
      <c r="M189" s="91"/>
      <c r="N189" s="91"/>
    </row>
    <row r="190" spans="1:25" s="57" customFormat="1" ht="24.75" customHeight="1" x14ac:dyDescent="0.2">
      <c r="A190" s="55"/>
      <c r="B190" s="117" t="s">
        <v>376</v>
      </c>
      <c r="C190" s="118"/>
      <c r="D190" s="119"/>
      <c r="E190" s="119"/>
      <c r="F190" s="118"/>
      <c r="G190" s="118"/>
      <c r="H190" s="118"/>
      <c r="I190" s="118"/>
      <c r="J190" s="809"/>
      <c r="K190" s="809"/>
      <c r="L190" s="809"/>
      <c r="M190" s="120"/>
      <c r="N190" s="120"/>
    </row>
  </sheetData>
  <mergeCells count="324">
    <mergeCell ref="J188:L188"/>
    <mergeCell ref="J189:L189"/>
    <mergeCell ref="J190:L190"/>
    <mergeCell ref="J182:L182"/>
    <mergeCell ref="J183:L183"/>
    <mergeCell ref="J184:L184"/>
    <mergeCell ref="J185:L185"/>
    <mergeCell ref="J186:L186"/>
    <mergeCell ref="J187:L187"/>
    <mergeCell ref="B177:N177"/>
    <mergeCell ref="B178:N178"/>
    <mergeCell ref="W178:Y178"/>
    <mergeCell ref="J179:L179"/>
    <mergeCell ref="J180:L180"/>
    <mergeCell ref="J181:L181"/>
    <mergeCell ref="B172:D172"/>
    <mergeCell ref="E172:L172"/>
    <mergeCell ref="B173:D173"/>
    <mergeCell ref="E173:L173"/>
    <mergeCell ref="B174:D174"/>
    <mergeCell ref="E174:L174"/>
    <mergeCell ref="B168:E168"/>
    <mergeCell ref="J168:L168"/>
    <mergeCell ref="B169:L169"/>
    <mergeCell ref="B170:L170"/>
    <mergeCell ref="B171:D171"/>
    <mergeCell ref="E171:L171"/>
    <mergeCell ref="B165:E165"/>
    <mergeCell ref="J165:L165"/>
    <mergeCell ref="B166:E166"/>
    <mergeCell ref="J166:L166"/>
    <mergeCell ref="B167:E167"/>
    <mergeCell ref="J167:L167"/>
    <mergeCell ref="B162:E162"/>
    <mergeCell ref="J162:L162"/>
    <mergeCell ref="B163:E163"/>
    <mergeCell ref="J163:L163"/>
    <mergeCell ref="B164:E164"/>
    <mergeCell ref="J164:L164"/>
    <mergeCell ref="B158:L158"/>
    <mergeCell ref="B159:I159"/>
    <mergeCell ref="B160:E160"/>
    <mergeCell ref="J160:L160"/>
    <mergeCell ref="B161:E161"/>
    <mergeCell ref="J161:L161"/>
    <mergeCell ref="B155:E155"/>
    <mergeCell ref="J155:L155"/>
    <mergeCell ref="M155:N155"/>
    <mergeCell ref="B156:E156"/>
    <mergeCell ref="B157:E157"/>
    <mergeCell ref="J157:L157"/>
    <mergeCell ref="B152:E152"/>
    <mergeCell ref="J152:L152"/>
    <mergeCell ref="B153:E153"/>
    <mergeCell ref="J153:L153"/>
    <mergeCell ref="B154:E154"/>
    <mergeCell ref="J154:L154"/>
    <mergeCell ref="B149:E149"/>
    <mergeCell ref="J149:L149"/>
    <mergeCell ref="B150:E150"/>
    <mergeCell ref="J150:L150"/>
    <mergeCell ref="B151:E151"/>
    <mergeCell ref="J151:L151"/>
    <mergeCell ref="B145:L145"/>
    <mergeCell ref="B146:I146"/>
    <mergeCell ref="B147:E147"/>
    <mergeCell ref="J147:L147"/>
    <mergeCell ref="B148:E148"/>
    <mergeCell ref="J148:L148"/>
    <mergeCell ref="B142:E142"/>
    <mergeCell ref="J142:L142"/>
    <mergeCell ref="B143:E143"/>
    <mergeCell ref="J143:L143"/>
    <mergeCell ref="B144:E144"/>
    <mergeCell ref="J144:L144"/>
    <mergeCell ref="B139:E139"/>
    <mergeCell ref="J139:L139"/>
    <mergeCell ref="B140:E140"/>
    <mergeCell ref="J140:L140"/>
    <mergeCell ref="B141:E141"/>
    <mergeCell ref="J141:L141"/>
    <mergeCell ref="B136:E136"/>
    <mergeCell ref="J136:L136"/>
    <mergeCell ref="B137:E137"/>
    <mergeCell ref="J137:L137"/>
    <mergeCell ref="B138:E138"/>
    <mergeCell ref="J138:L138"/>
    <mergeCell ref="B132:L132"/>
    <mergeCell ref="B133:I133"/>
    <mergeCell ref="B134:E134"/>
    <mergeCell ref="J134:L134"/>
    <mergeCell ref="B135:E135"/>
    <mergeCell ref="J135:L135"/>
    <mergeCell ref="B129:E129"/>
    <mergeCell ref="J129:L129"/>
    <mergeCell ref="Y129:Z129"/>
    <mergeCell ref="B130:E130"/>
    <mergeCell ref="J130:L130"/>
    <mergeCell ref="B131:E131"/>
    <mergeCell ref="J131:L131"/>
    <mergeCell ref="B126:E126"/>
    <mergeCell ref="J126:L126"/>
    <mergeCell ref="Y126:Z126"/>
    <mergeCell ref="B127:L127"/>
    <mergeCell ref="Y127:Z127"/>
    <mergeCell ref="B128:I128"/>
    <mergeCell ref="Y128:Z128"/>
    <mergeCell ref="B124:E124"/>
    <mergeCell ref="J124:L124"/>
    <mergeCell ref="Y124:Z124"/>
    <mergeCell ref="B125:E125"/>
    <mergeCell ref="J125:L125"/>
    <mergeCell ref="Y125:Z125"/>
    <mergeCell ref="B122:I122"/>
    <mergeCell ref="S122:U122"/>
    <mergeCell ref="V122:X122"/>
    <mergeCell ref="Y122:Z122"/>
    <mergeCell ref="B123:E123"/>
    <mergeCell ref="J123:L123"/>
    <mergeCell ref="S123:U123"/>
    <mergeCell ref="V123:X123"/>
    <mergeCell ref="Y123:Z123"/>
    <mergeCell ref="B120:D120"/>
    <mergeCell ref="J120:L120"/>
    <mergeCell ref="B121:L121"/>
    <mergeCell ref="S121:U121"/>
    <mergeCell ref="V121:X121"/>
    <mergeCell ref="Y121:Z121"/>
    <mergeCell ref="B114:D114"/>
    <mergeCell ref="J114:L119"/>
    <mergeCell ref="M114:O119"/>
    <mergeCell ref="B115:D115"/>
    <mergeCell ref="B116:D116"/>
    <mergeCell ref="B117:D117"/>
    <mergeCell ref="B118:D118"/>
    <mergeCell ref="B119:D119"/>
    <mergeCell ref="B109:E110"/>
    <mergeCell ref="J109:L110"/>
    <mergeCell ref="B111:L111"/>
    <mergeCell ref="B112:I112"/>
    <mergeCell ref="M112:N112"/>
    <mergeCell ref="B113:E113"/>
    <mergeCell ref="J113:L113"/>
    <mergeCell ref="B107:E107"/>
    <mergeCell ref="F107:I107"/>
    <mergeCell ref="P107:R107"/>
    <mergeCell ref="S107:U107"/>
    <mergeCell ref="B108:E108"/>
    <mergeCell ref="F108:I108"/>
    <mergeCell ref="P108:R108"/>
    <mergeCell ref="C105:E105"/>
    <mergeCell ref="F105:I105"/>
    <mergeCell ref="Q105:S105"/>
    <mergeCell ref="T105:V105"/>
    <mergeCell ref="B106:E106"/>
    <mergeCell ref="F106:I106"/>
    <mergeCell ref="Q106:S106"/>
    <mergeCell ref="Q103:S103"/>
    <mergeCell ref="T103:V103"/>
    <mergeCell ref="C104:E104"/>
    <mergeCell ref="F104:I104"/>
    <mergeCell ref="Q104:S104"/>
    <mergeCell ref="T104:V104"/>
    <mergeCell ref="Q101:S101"/>
    <mergeCell ref="T101:V101"/>
    <mergeCell ref="C102:E102"/>
    <mergeCell ref="F102:I102"/>
    <mergeCell ref="Q102:S102"/>
    <mergeCell ref="T102:V102"/>
    <mergeCell ref="B98:L98"/>
    <mergeCell ref="B99:I99"/>
    <mergeCell ref="C100:E100"/>
    <mergeCell ref="F100:I100"/>
    <mergeCell ref="J100:L100"/>
    <mergeCell ref="C101:E101"/>
    <mergeCell ref="F101:I101"/>
    <mergeCell ref="J101:L108"/>
    <mergeCell ref="C103:E103"/>
    <mergeCell ref="F103:I103"/>
    <mergeCell ref="B95:E95"/>
    <mergeCell ref="J95:L95"/>
    <mergeCell ref="B96:E96"/>
    <mergeCell ref="J96:L96"/>
    <mergeCell ref="B97:E97"/>
    <mergeCell ref="J97:L97"/>
    <mergeCell ref="B91:E91"/>
    <mergeCell ref="J91:L91"/>
    <mergeCell ref="B92:L92"/>
    <mergeCell ref="B93:I93"/>
    <mergeCell ref="B94:E94"/>
    <mergeCell ref="J94:L94"/>
    <mergeCell ref="B85:E85"/>
    <mergeCell ref="J85:L90"/>
    <mergeCell ref="B86:E86"/>
    <mergeCell ref="B87:E87"/>
    <mergeCell ref="B88:E88"/>
    <mergeCell ref="B89:E89"/>
    <mergeCell ref="B90:E90"/>
    <mergeCell ref="B80:E80"/>
    <mergeCell ref="B81:E81"/>
    <mergeCell ref="J81:L81"/>
    <mergeCell ref="B82:L82"/>
    <mergeCell ref="B83:I83"/>
    <mergeCell ref="B84:E84"/>
    <mergeCell ref="J84:L84"/>
    <mergeCell ref="B74:E74"/>
    <mergeCell ref="B75:E75"/>
    <mergeCell ref="B76:E76"/>
    <mergeCell ref="B77:E77"/>
    <mergeCell ref="B78:E78"/>
    <mergeCell ref="B79:E79"/>
    <mergeCell ref="B65:E65"/>
    <mergeCell ref="J65:L80"/>
    <mergeCell ref="B66:E66"/>
    <mergeCell ref="B67:E67"/>
    <mergeCell ref="B68:E68"/>
    <mergeCell ref="B69:E69"/>
    <mergeCell ref="B70:E70"/>
    <mergeCell ref="B71:E71"/>
    <mergeCell ref="B72:E72"/>
    <mergeCell ref="B73:E73"/>
    <mergeCell ref="B62:E62"/>
    <mergeCell ref="J62:L62"/>
    <mergeCell ref="B63:E63"/>
    <mergeCell ref="J63:L63"/>
    <mergeCell ref="B64:E64"/>
    <mergeCell ref="F64:L64"/>
    <mergeCell ref="B57:E57"/>
    <mergeCell ref="B58:E58"/>
    <mergeCell ref="B59:E59"/>
    <mergeCell ref="B60:E60"/>
    <mergeCell ref="J60:L60"/>
    <mergeCell ref="B61:E61"/>
    <mergeCell ref="J61:L61"/>
    <mergeCell ref="M47:N47"/>
    <mergeCell ref="B48:E48"/>
    <mergeCell ref="B49:E49"/>
    <mergeCell ref="B50:E50"/>
    <mergeCell ref="B51:E51"/>
    <mergeCell ref="B52:E52"/>
    <mergeCell ref="B45:E45"/>
    <mergeCell ref="J45:L45"/>
    <mergeCell ref="B46:E46"/>
    <mergeCell ref="J46:L46"/>
    <mergeCell ref="B47:E47"/>
    <mergeCell ref="J47:L59"/>
    <mergeCell ref="B53:E53"/>
    <mergeCell ref="B54:E54"/>
    <mergeCell ref="B55:E55"/>
    <mergeCell ref="B56:E56"/>
    <mergeCell ref="B42:E42"/>
    <mergeCell ref="J42:L42"/>
    <mergeCell ref="B43:E43"/>
    <mergeCell ref="J43:L43"/>
    <mergeCell ref="B44:E44"/>
    <mergeCell ref="J44:L44"/>
    <mergeCell ref="B38:E38"/>
    <mergeCell ref="J38:L38"/>
    <mergeCell ref="B39:E39"/>
    <mergeCell ref="J39:L39"/>
    <mergeCell ref="M39:M41"/>
    <mergeCell ref="B40:E40"/>
    <mergeCell ref="J40:L40"/>
    <mergeCell ref="B41:E41"/>
    <mergeCell ref="J41:L41"/>
    <mergeCell ref="B35:E35"/>
    <mergeCell ref="J35:L35"/>
    <mergeCell ref="B36:E36"/>
    <mergeCell ref="J36:L36"/>
    <mergeCell ref="B37:E37"/>
    <mergeCell ref="J37:L37"/>
    <mergeCell ref="B32:E32"/>
    <mergeCell ref="J32:L32"/>
    <mergeCell ref="B33:E33"/>
    <mergeCell ref="J33:L33"/>
    <mergeCell ref="B34:E34"/>
    <mergeCell ref="J34:L34"/>
    <mergeCell ref="B27:E27"/>
    <mergeCell ref="J27:L27"/>
    <mergeCell ref="B28:E28"/>
    <mergeCell ref="J28:L28"/>
    <mergeCell ref="A29:A31"/>
    <mergeCell ref="B29:B31"/>
    <mergeCell ref="C29:D29"/>
    <mergeCell ref="J29:L31"/>
    <mergeCell ref="C30:D30"/>
    <mergeCell ref="C31:D31"/>
    <mergeCell ref="B24:E24"/>
    <mergeCell ref="J24:L24"/>
    <mergeCell ref="B25:E25"/>
    <mergeCell ref="J25:L25"/>
    <mergeCell ref="B26:E26"/>
    <mergeCell ref="J26:L26"/>
    <mergeCell ref="B21:I21"/>
    <mergeCell ref="B22:E22"/>
    <mergeCell ref="J22:L22"/>
    <mergeCell ref="B23:E23"/>
    <mergeCell ref="J23:L23"/>
    <mergeCell ref="N23:P23"/>
    <mergeCell ref="B19:C19"/>
    <mergeCell ref="D19:E19"/>
    <mergeCell ref="F19:H19"/>
    <mergeCell ref="I19:J19"/>
    <mergeCell ref="K19:L19"/>
    <mergeCell ref="B20:J20"/>
    <mergeCell ref="C16:L16"/>
    <mergeCell ref="C17:L17"/>
    <mergeCell ref="C18:L18"/>
    <mergeCell ref="B10:B12"/>
    <mergeCell ref="F10:G10"/>
    <mergeCell ref="H10:I10"/>
    <mergeCell ref="F11:G11"/>
    <mergeCell ref="H11:I11"/>
    <mergeCell ref="F12:G12"/>
    <mergeCell ref="H12:I12"/>
    <mergeCell ref="A1:A5"/>
    <mergeCell ref="B1:H1"/>
    <mergeCell ref="C2:L4"/>
    <mergeCell ref="B5:H5"/>
    <mergeCell ref="A6:H7"/>
    <mergeCell ref="B9:L9"/>
    <mergeCell ref="C13:L13"/>
    <mergeCell ref="C14:L14"/>
    <mergeCell ref="C15:L15"/>
  </mergeCells>
  <conditionalFormatting sqref="J109">
    <cfRule type="cellIs" dxfId="96" priority="37" operator="notEqual">
      <formula>#REF!</formula>
    </cfRule>
  </conditionalFormatting>
  <conditionalFormatting sqref="J126:L126">
    <cfRule type="cellIs" dxfId="95" priority="35" operator="notEqual">
      <formula>$A$125</formula>
    </cfRule>
    <cfRule type="cellIs" dxfId="94" priority="36" operator="notEqual">
      <formula>#REF!</formula>
    </cfRule>
  </conditionalFormatting>
  <conditionalFormatting sqref="J131:L131">
    <cfRule type="cellIs" dxfId="93" priority="33" operator="notEqual">
      <formula>$A$130</formula>
    </cfRule>
    <cfRule type="cellIs" dxfId="92" priority="34" operator="notEqual">
      <formula>#REF!</formula>
    </cfRule>
  </conditionalFormatting>
  <conditionalFormatting sqref="L159">
    <cfRule type="cellIs" dxfId="91" priority="31" operator="lessThan">
      <formula>$J$159</formula>
    </cfRule>
    <cfRule type="cellIs" dxfId="90" priority="32" operator="lessThan">
      <formula>$J$159</formula>
    </cfRule>
  </conditionalFormatting>
  <conditionalFormatting sqref="J168:L168">
    <cfRule type="cellIs" dxfId="89" priority="29" operator="notEqual">
      <formula>$A$167</formula>
    </cfRule>
    <cfRule type="cellIs" dxfId="88" priority="30" operator="notEqual">
      <formula>#REF!</formula>
    </cfRule>
  </conditionalFormatting>
  <conditionalFormatting sqref="J81:L81">
    <cfRule type="cellIs" dxfId="87" priority="28" operator="notEqual">
      <formula>#REF!</formula>
    </cfRule>
  </conditionalFormatting>
  <conditionalFormatting sqref="L146">
    <cfRule type="cellIs" dxfId="86" priority="26" operator="lessThan">
      <formula>$J$159</formula>
    </cfRule>
    <cfRule type="cellIs" dxfId="85" priority="27" operator="lessThan">
      <formula>$J$159</formula>
    </cfRule>
  </conditionalFormatting>
  <conditionalFormatting sqref="L133">
    <cfRule type="cellIs" dxfId="84" priority="24" operator="lessThan">
      <formula>$J$159</formula>
    </cfRule>
    <cfRule type="cellIs" dxfId="83" priority="25" operator="lessThan">
      <formula>$J$159</formula>
    </cfRule>
  </conditionalFormatting>
  <conditionalFormatting sqref="L128">
    <cfRule type="cellIs" dxfId="82" priority="22" operator="lessThan">
      <formula>$J$159</formula>
    </cfRule>
    <cfRule type="cellIs" dxfId="81" priority="23" operator="lessThan">
      <formula>$J$159</formula>
    </cfRule>
  </conditionalFormatting>
  <conditionalFormatting sqref="L122">
    <cfRule type="cellIs" dxfId="80" priority="20" operator="lessThan">
      <formula>$J$159</formula>
    </cfRule>
    <cfRule type="cellIs" dxfId="79" priority="21" operator="lessThan">
      <formula>$J$159</formula>
    </cfRule>
  </conditionalFormatting>
  <conditionalFormatting sqref="L112">
    <cfRule type="cellIs" dxfId="78" priority="18" operator="lessThan">
      <formula>$J$159</formula>
    </cfRule>
    <cfRule type="cellIs" dxfId="77" priority="19" operator="lessThan">
      <formula>$J$159</formula>
    </cfRule>
  </conditionalFormatting>
  <conditionalFormatting sqref="L99">
    <cfRule type="cellIs" dxfId="76" priority="16" operator="lessThan">
      <formula>$J$159</formula>
    </cfRule>
    <cfRule type="cellIs" dxfId="75" priority="17" operator="lessThan">
      <formula>$J$159</formula>
    </cfRule>
  </conditionalFormatting>
  <conditionalFormatting sqref="L93">
    <cfRule type="cellIs" dxfId="74" priority="14" operator="lessThan">
      <formula>$J$159</formula>
    </cfRule>
    <cfRule type="cellIs" dxfId="73" priority="15" operator="lessThan">
      <formula>$J$159</formula>
    </cfRule>
  </conditionalFormatting>
  <conditionalFormatting sqref="L83">
    <cfRule type="cellIs" dxfId="72" priority="11" operator="lessThan">
      <formula>$J$83</formula>
    </cfRule>
    <cfRule type="cellIs" dxfId="71" priority="12" operator="lessThan">
      <formula>$J$159</formula>
    </cfRule>
    <cfRule type="cellIs" dxfId="70" priority="13" operator="lessThan">
      <formula>$J$159</formula>
    </cfRule>
  </conditionalFormatting>
  <conditionalFormatting sqref="L21">
    <cfRule type="cellIs" dxfId="69" priority="8" operator="lessThan">
      <formula>$J$21</formula>
    </cfRule>
    <cfRule type="cellIs" dxfId="68" priority="9" operator="lessThan">
      <formula>$J$159</formula>
    </cfRule>
    <cfRule type="cellIs" dxfId="67" priority="10" operator="lessThan">
      <formula>$J$159</formula>
    </cfRule>
  </conditionalFormatting>
  <conditionalFormatting sqref="J81:L81">
    <cfRule type="cellIs" dxfId="66" priority="7" operator="notEqual">
      <formula>$A$80</formula>
    </cfRule>
  </conditionalFormatting>
  <conditionalFormatting sqref="J109:L110">
    <cfRule type="cellIs" dxfId="65" priority="6" operator="notEqual">
      <formula>$A$101</formula>
    </cfRule>
  </conditionalFormatting>
  <conditionalFormatting sqref="J120:L120">
    <cfRule type="cellIs" dxfId="64" priority="5" operator="notEqual">
      <formula>$A$119</formula>
    </cfRule>
  </conditionalFormatting>
  <conditionalFormatting sqref="J91:L91">
    <cfRule type="cellIs" dxfId="63" priority="4" operator="notEqual">
      <formula>$A$90</formula>
    </cfRule>
  </conditionalFormatting>
  <conditionalFormatting sqref="J97:L97">
    <cfRule type="cellIs" dxfId="62" priority="3" operator="notEqual">
      <formula>$A$96</formula>
    </cfRule>
  </conditionalFormatting>
  <conditionalFormatting sqref="J144:L144">
    <cfRule type="cellIs" dxfId="61" priority="2" operator="notEqual">
      <formula>$A$143</formula>
    </cfRule>
  </conditionalFormatting>
  <conditionalFormatting sqref="J157:L157">
    <cfRule type="cellIs" dxfId="60" priority="1" operator="notEqual">
      <formula>$A$156</formula>
    </cfRule>
  </conditionalFormatting>
  <dataValidations count="2">
    <dataValidation type="whole" operator="equal" allowBlank="1" showInputMessage="1" showErrorMessage="1" sqref="F85:I90 F95:I96 F110:I110" xr:uid="{00000000-0002-0000-0100-000000000000}">
      <formula1>1</formula1>
    </dataValidation>
    <dataValidation type="whole" operator="equal" showInputMessage="1" showErrorMessage="1" sqref="F114:I119 F124:I125 F135:I143 F148:I156 F130:I130 F161:I167" xr:uid="{00000000-0002-0000-0100-000001000000}">
      <formula1>1</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H75"/>
  <sheetViews>
    <sheetView tabSelected="1" topLeftCell="A32" workbookViewId="0">
      <selection activeCell="AE38" sqref="AE38:AG38"/>
    </sheetView>
  </sheetViews>
  <sheetFormatPr baseColWidth="10" defaultRowHeight="15" x14ac:dyDescent="0.25"/>
  <cols>
    <col min="1" max="1" width="5.5703125" style="419" customWidth="1"/>
    <col min="2" max="2" width="11" style="423" customWidth="1"/>
    <col min="3" max="3" width="40.5703125" customWidth="1"/>
    <col min="4" max="4" width="3.7109375" customWidth="1"/>
    <col min="5" max="5" width="6" customWidth="1"/>
    <col min="6" max="6" width="3.7109375" customWidth="1"/>
    <col min="7" max="7" width="5.5703125" customWidth="1"/>
    <col min="8" max="9" width="3.7109375" customWidth="1"/>
    <col min="10" max="12" width="3.7109375" style="482" customWidth="1"/>
    <col min="13" max="13" width="4.85546875" customWidth="1"/>
    <col min="14" max="14" width="4.42578125" customWidth="1"/>
    <col min="15" max="15" width="5.7109375" customWidth="1"/>
    <col min="16" max="22" width="3.7109375" customWidth="1"/>
    <col min="23" max="23" width="3.7109375" style="494" customWidth="1"/>
    <col min="24" max="25" width="3.7109375" customWidth="1"/>
    <col min="26" max="26" width="3.7109375" style="494" customWidth="1"/>
    <col min="27" max="32" width="3.7109375" customWidth="1"/>
    <col min="33" max="33" width="7.28515625" customWidth="1"/>
    <col min="34" max="34" width="11.42578125" style="460"/>
  </cols>
  <sheetData>
    <row r="1" spans="1:34" s="3" customFormat="1" ht="12.75" x14ac:dyDescent="0.2">
      <c r="A1" s="461"/>
      <c r="B1" s="466"/>
      <c r="C1" s="431"/>
      <c r="D1" s="431"/>
      <c r="E1" s="431"/>
      <c r="F1" s="431"/>
      <c r="G1" s="431"/>
      <c r="H1" s="431"/>
      <c r="I1" s="431"/>
      <c r="J1" s="495"/>
      <c r="K1" s="495"/>
      <c r="L1" s="495"/>
      <c r="M1" s="431"/>
      <c r="N1" s="431"/>
      <c r="O1" s="431"/>
      <c r="P1" s="470"/>
      <c r="Q1" s="470"/>
      <c r="R1" s="470"/>
      <c r="S1" s="470"/>
      <c r="T1" s="470"/>
      <c r="U1" s="470"/>
      <c r="V1" s="470"/>
      <c r="W1" s="483"/>
      <c r="X1" s="470"/>
      <c r="Y1" s="470"/>
      <c r="Z1" s="483"/>
      <c r="AA1" s="470"/>
      <c r="AB1" s="470"/>
      <c r="AC1" s="470"/>
      <c r="AD1" s="470"/>
      <c r="AE1" s="431"/>
      <c r="AF1" s="431"/>
      <c r="AG1" s="431"/>
      <c r="AH1" s="454"/>
    </row>
    <row r="2" spans="1:34" s="3" customFormat="1" ht="15" customHeight="1" x14ac:dyDescent="0.2">
      <c r="A2" s="461"/>
      <c r="B2" s="467"/>
      <c r="C2" s="12"/>
      <c r="D2" s="817" t="s">
        <v>903</v>
      </c>
      <c r="E2" s="505"/>
      <c r="F2" s="505"/>
      <c r="G2" s="505"/>
      <c r="H2" s="505"/>
      <c r="I2" s="505"/>
      <c r="J2" s="505"/>
      <c r="K2" s="505"/>
      <c r="L2" s="505"/>
      <c r="M2" s="505"/>
      <c r="N2" s="505"/>
      <c r="O2" s="505"/>
      <c r="P2" s="505"/>
      <c r="Q2" s="505"/>
      <c r="R2" s="505"/>
      <c r="S2" s="505"/>
      <c r="T2" s="505"/>
      <c r="U2" s="505"/>
      <c r="V2" s="505"/>
      <c r="W2" s="505"/>
      <c r="X2" s="505"/>
      <c r="Y2" s="505"/>
      <c r="Z2" s="505"/>
      <c r="AA2" s="505"/>
      <c r="AB2" s="505"/>
      <c r="AC2" s="505"/>
      <c r="AD2" s="505"/>
      <c r="AE2" s="505"/>
      <c r="AF2" s="505"/>
      <c r="AG2" s="505"/>
      <c r="AH2" s="818"/>
    </row>
    <row r="3" spans="1:34" s="3" customFormat="1" ht="12.75" x14ac:dyDescent="0.2">
      <c r="A3" s="461"/>
      <c r="B3" s="467"/>
      <c r="C3" s="12"/>
      <c r="D3" s="817"/>
      <c r="E3" s="505"/>
      <c r="F3" s="505"/>
      <c r="G3" s="505"/>
      <c r="H3" s="505"/>
      <c r="I3" s="505"/>
      <c r="J3" s="505"/>
      <c r="K3" s="505"/>
      <c r="L3" s="505"/>
      <c r="M3" s="505"/>
      <c r="N3" s="505"/>
      <c r="O3" s="505"/>
      <c r="P3" s="505"/>
      <c r="Q3" s="505"/>
      <c r="R3" s="505"/>
      <c r="S3" s="505"/>
      <c r="T3" s="505"/>
      <c r="U3" s="505"/>
      <c r="V3" s="505"/>
      <c r="W3" s="505"/>
      <c r="X3" s="505"/>
      <c r="Y3" s="505"/>
      <c r="Z3" s="505"/>
      <c r="AA3" s="505"/>
      <c r="AB3" s="505"/>
      <c r="AC3" s="505"/>
      <c r="AD3" s="505"/>
      <c r="AE3" s="505"/>
      <c r="AF3" s="505"/>
      <c r="AG3" s="505"/>
      <c r="AH3" s="818"/>
    </row>
    <row r="4" spans="1:34" s="3" customFormat="1" ht="12.75" x14ac:dyDescent="0.2">
      <c r="A4" s="461"/>
      <c r="B4" s="467"/>
      <c r="C4" s="12"/>
      <c r="D4" s="817"/>
      <c r="E4" s="505"/>
      <c r="F4" s="505"/>
      <c r="G4" s="505"/>
      <c r="H4" s="505"/>
      <c r="I4" s="505"/>
      <c r="J4" s="505"/>
      <c r="K4" s="505"/>
      <c r="L4" s="505"/>
      <c r="M4" s="505"/>
      <c r="N4" s="505"/>
      <c r="O4" s="505"/>
      <c r="P4" s="505"/>
      <c r="Q4" s="505"/>
      <c r="R4" s="505"/>
      <c r="S4" s="505"/>
      <c r="T4" s="505"/>
      <c r="U4" s="505"/>
      <c r="V4" s="505"/>
      <c r="W4" s="505"/>
      <c r="X4" s="505"/>
      <c r="Y4" s="505"/>
      <c r="Z4" s="505"/>
      <c r="AA4" s="505"/>
      <c r="AB4" s="505"/>
      <c r="AC4" s="505"/>
      <c r="AD4" s="505"/>
      <c r="AE4" s="505"/>
      <c r="AF4" s="505"/>
      <c r="AG4" s="505"/>
      <c r="AH4" s="818"/>
    </row>
    <row r="5" spans="1:34" s="3" customFormat="1" ht="12.75" x14ac:dyDescent="0.2">
      <c r="A5" s="461"/>
      <c r="B5" s="432"/>
      <c r="C5" s="12"/>
      <c r="D5" s="12"/>
      <c r="E5" s="12"/>
      <c r="F5" s="12"/>
      <c r="G5" s="433"/>
      <c r="H5" s="433"/>
      <c r="I5" s="433"/>
      <c r="J5" s="46"/>
      <c r="K5" s="46"/>
      <c r="L5" s="46"/>
      <c r="M5" s="12"/>
      <c r="N5" s="12"/>
      <c r="O5" s="12"/>
      <c r="P5" s="12"/>
      <c r="Q5" s="12"/>
      <c r="R5" s="12"/>
      <c r="S5" s="12"/>
      <c r="T5" s="12"/>
      <c r="U5" s="12"/>
      <c r="V5" s="12"/>
      <c r="W5" s="484"/>
      <c r="X5" s="12"/>
      <c r="Y5" s="12"/>
      <c r="Z5" s="484"/>
      <c r="AA5" s="12"/>
      <c r="AB5" s="12"/>
      <c r="AC5" s="12"/>
      <c r="AD5" s="12"/>
      <c r="AE5" s="12"/>
      <c r="AF5" s="12"/>
      <c r="AG5" s="12"/>
      <c r="AH5" s="455"/>
    </row>
    <row r="6" spans="1:34" s="3" customFormat="1" ht="21.75" customHeight="1" x14ac:dyDescent="0.2">
      <c r="A6" s="461"/>
      <c r="B6" s="432"/>
      <c r="C6" s="12"/>
      <c r="D6" s="12"/>
      <c r="E6" s="12"/>
      <c r="F6" s="12"/>
      <c r="G6" s="12"/>
      <c r="H6" s="12"/>
      <c r="I6" s="12"/>
      <c r="J6" s="46"/>
      <c r="K6" s="46"/>
      <c r="L6" s="46"/>
      <c r="M6" s="12"/>
      <c r="N6" s="12"/>
      <c r="O6" s="12"/>
      <c r="P6" s="12"/>
      <c r="Q6" s="12"/>
      <c r="R6" s="12"/>
      <c r="S6" s="12"/>
      <c r="T6" s="12"/>
      <c r="U6" s="12"/>
      <c r="V6" s="12"/>
      <c r="W6" s="484"/>
      <c r="X6" s="12"/>
      <c r="Y6" s="12"/>
      <c r="Z6" s="484"/>
      <c r="AA6" s="12"/>
      <c r="AB6" s="12"/>
      <c r="AC6" s="12"/>
      <c r="AD6" s="12"/>
      <c r="AE6" s="12"/>
      <c r="AF6" s="12"/>
      <c r="AG6" s="12"/>
      <c r="AH6" s="455"/>
    </row>
    <row r="7" spans="1:34" x14ac:dyDescent="0.25">
      <c r="B7" s="831" t="s">
        <v>882</v>
      </c>
      <c r="C7" s="831"/>
      <c r="D7" s="819" t="s">
        <v>931</v>
      </c>
      <c r="E7" s="819"/>
      <c r="F7" s="819"/>
      <c r="G7" s="819"/>
      <c r="H7" s="819"/>
      <c r="I7" s="819"/>
      <c r="J7" s="819"/>
      <c r="K7" s="819"/>
      <c r="L7" s="819"/>
      <c r="M7" s="819"/>
      <c r="N7" s="819"/>
      <c r="O7" s="819"/>
      <c r="P7" s="819"/>
      <c r="Q7" s="819"/>
      <c r="R7" s="819"/>
      <c r="S7" s="819"/>
      <c r="T7" s="819"/>
      <c r="U7" s="819"/>
      <c r="V7" s="819"/>
      <c r="W7" s="819"/>
      <c r="X7" s="819"/>
      <c r="Y7" s="819"/>
      <c r="Z7" s="819"/>
      <c r="AA7" s="819"/>
      <c r="AB7" s="819"/>
      <c r="AC7" s="819"/>
      <c r="AD7" s="819"/>
      <c r="AE7" s="819"/>
      <c r="AF7" s="819"/>
      <c r="AG7" s="819"/>
      <c r="AH7" s="819"/>
    </row>
    <row r="8" spans="1:34" x14ac:dyDescent="0.25">
      <c r="B8" s="831" t="s">
        <v>883</v>
      </c>
      <c r="C8" s="831"/>
      <c r="D8" s="820" t="s">
        <v>928</v>
      </c>
      <c r="E8" s="820"/>
      <c r="F8" s="820"/>
      <c r="G8" s="820"/>
      <c r="H8" s="820"/>
      <c r="I8" s="820"/>
      <c r="J8" s="820"/>
      <c r="K8" s="820"/>
      <c r="L8" s="820"/>
      <c r="M8" s="820"/>
      <c r="N8" s="820"/>
      <c r="O8" s="820"/>
      <c r="P8" s="820"/>
      <c r="Q8" s="820"/>
      <c r="R8" s="820"/>
      <c r="S8" s="820"/>
      <c r="T8" s="820"/>
      <c r="U8" s="820"/>
      <c r="V8" s="820"/>
      <c r="W8" s="820"/>
      <c r="X8" s="820"/>
      <c r="Y8" s="820"/>
      <c r="Z8" s="820"/>
      <c r="AA8" s="820"/>
      <c r="AB8" s="820"/>
      <c r="AC8" s="820"/>
      <c r="AD8" s="820"/>
      <c r="AE8" s="820"/>
      <c r="AF8" s="820"/>
      <c r="AG8" s="820"/>
      <c r="AH8" s="820"/>
    </row>
    <row r="9" spans="1:34" x14ac:dyDescent="0.25">
      <c r="B9" s="831" t="s">
        <v>821</v>
      </c>
      <c r="C9" s="831"/>
      <c r="D9" s="820" t="s">
        <v>930</v>
      </c>
      <c r="E9" s="820"/>
      <c r="F9" s="820"/>
      <c r="G9" s="820"/>
      <c r="H9" s="820"/>
      <c r="I9" s="820"/>
      <c r="J9" s="820"/>
      <c r="K9" s="820"/>
      <c r="L9" s="820"/>
      <c r="M9" s="820"/>
      <c r="N9" s="820"/>
      <c r="O9" s="820"/>
      <c r="P9" s="820"/>
      <c r="Q9" s="820"/>
      <c r="R9" s="820"/>
      <c r="S9" s="820"/>
      <c r="T9" s="820"/>
      <c r="U9" s="820"/>
      <c r="V9" s="820"/>
      <c r="W9" s="820"/>
      <c r="X9" s="820"/>
      <c r="Y9" s="820"/>
      <c r="Z9" s="820"/>
      <c r="AA9" s="820"/>
      <c r="AB9" s="820"/>
      <c r="AC9" s="820"/>
      <c r="AD9" s="820"/>
      <c r="AE9" s="820"/>
      <c r="AF9" s="820"/>
      <c r="AG9" s="820"/>
      <c r="AH9" s="820"/>
    </row>
    <row r="10" spans="1:34" x14ac:dyDescent="0.25">
      <c r="B10" s="831" t="s">
        <v>884</v>
      </c>
      <c r="C10" s="831"/>
      <c r="D10" s="820" t="s">
        <v>885</v>
      </c>
      <c r="E10" s="820"/>
      <c r="F10" s="820"/>
      <c r="G10" s="820"/>
      <c r="H10" s="820"/>
      <c r="I10" s="820"/>
      <c r="J10" s="820"/>
      <c r="K10" s="820"/>
      <c r="L10" s="820"/>
      <c r="M10" s="820"/>
      <c r="N10" s="820"/>
      <c r="O10" s="820"/>
      <c r="P10" s="820"/>
      <c r="Q10" s="820"/>
      <c r="R10" s="820"/>
      <c r="S10" s="820"/>
      <c r="T10" s="820"/>
      <c r="U10" s="820"/>
      <c r="V10" s="820"/>
      <c r="W10" s="820"/>
      <c r="X10" s="820"/>
      <c r="Y10" s="820"/>
      <c r="Z10" s="820"/>
      <c r="AA10" s="820"/>
      <c r="AB10" s="820"/>
      <c r="AC10" s="820"/>
      <c r="AD10" s="820"/>
      <c r="AE10" s="820"/>
      <c r="AF10" s="820"/>
      <c r="AG10" s="820"/>
      <c r="AH10" s="820"/>
    </row>
    <row r="11" spans="1:34" ht="69" customHeight="1" x14ac:dyDescent="0.25">
      <c r="A11" s="462"/>
      <c r="B11" s="832" t="s">
        <v>900</v>
      </c>
      <c r="C11" s="833"/>
      <c r="D11" s="834" t="s">
        <v>932</v>
      </c>
      <c r="E11" s="834"/>
      <c r="F11" s="834"/>
      <c r="G11" s="821" t="s">
        <v>936</v>
      </c>
      <c r="H11" s="821"/>
      <c r="I11" s="821"/>
      <c r="J11" s="821" t="s">
        <v>940</v>
      </c>
      <c r="K11" s="821"/>
      <c r="L11" s="821"/>
      <c r="M11" s="821" t="s">
        <v>942</v>
      </c>
      <c r="N11" s="821"/>
      <c r="O11" s="821"/>
      <c r="P11" s="821" t="s">
        <v>945</v>
      </c>
      <c r="Q11" s="821"/>
      <c r="R11" s="821"/>
      <c r="S11" s="821" t="s">
        <v>946</v>
      </c>
      <c r="T11" s="821"/>
      <c r="U11" s="821"/>
      <c r="V11" s="821" t="s">
        <v>950</v>
      </c>
      <c r="W11" s="821"/>
      <c r="X11" s="821"/>
      <c r="Y11" s="821" t="s">
        <v>952</v>
      </c>
      <c r="Z11" s="821"/>
      <c r="AA11" s="821"/>
      <c r="AB11" s="821" t="s">
        <v>954</v>
      </c>
      <c r="AC11" s="821"/>
      <c r="AD11" s="821"/>
      <c r="AE11" s="821" t="s">
        <v>956</v>
      </c>
      <c r="AF11" s="821"/>
      <c r="AG11" s="821"/>
      <c r="AH11" s="456">
        <v>10</v>
      </c>
    </row>
    <row r="12" spans="1:34" ht="15" customHeight="1" x14ac:dyDescent="0.25">
      <c r="B12" s="825" t="s">
        <v>886</v>
      </c>
      <c r="C12" s="424" t="s">
        <v>904</v>
      </c>
      <c r="D12" s="420" t="s">
        <v>25</v>
      </c>
      <c r="E12" s="421" t="s">
        <v>26</v>
      </c>
      <c r="F12" s="422" t="s">
        <v>27</v>
      </c>
      <c r="G12" s="420" t="s">
        <v>25</v>
      </c>
      <c r="H12" s="421" t="s">
        <v>26</v>
      </c>
      <c r="I12" s="422" t="s">
        <v>27</v>
      </c>
      <c r="J12" s="420" t="s">
        <v>25</v>
      </c>
      <c r="K12" s="421" t="s">
        <v>26</v>
      </c>
      <c r="L12" s="422" t="s">
        <v>27</v>
      </c>
      <c r="M12" s="420" t="s">
        <v>25</v>
      </c>
      <c r="N12" s="421" t="s">
        <v>26</v>
      </c>
      <c r="O12" s="422" t="s">
        <v>27</v>
      </c>
      <c r="P12" s="420" t="s">
        <v>25</v>
      </c>
      <c r="Q12" s="421" t="s">
        <v>26</v>
      </c>
      <c r="R12" s="422" t="s">
        <v>27</v>
      </c>
      <c r="S12" s="420" t="s">
        <v>25</v>
      </c>
      <c r="T12" s="421" t="s">
        <v>26</v>
      </c>
      <c r="U12" s="422" t="s">
        <v>27</v>
      </c>
      <c r="V12" s="420" t="s">
        <v>25</v>
      </c>
      <c r="W12" s="421" t="s">
        <v>26</v>
      </c>
      <c r="X12" s="422" t="s">
        <v>27</v>
      </c>
      <c r="Y12" s="420" t="s">
        <v>25</v>
      </c>
      <c r="Z12" s="421" t="s">
        <v>26</v>
      </c>
      <c r="AA12" s="422" t="s">
        <v>27</v>
      </c>
      <c r="AB12" s="420" t="s">
        <v>25</v>
      </c>
      <c r="AC12" s="421" t="s">
        <v>26</v>
      </c>
      <c r="AD12" s="422" t="s">
        <v>27</v>
      </c>
      <c r="AE12" s="420" t="s">
        <v>25</v>
      </c>
      <c r="AF12" s="421" t="s">
        <v>26</v>
      </c>
      <c r="AG12" s="422" t="s">
        <v>27</v>
      </c>
      <c r="AH12" s="457"/>
    </row>
    <row r="13" spans="1:34" s="494" customFormat="1" x14ac:dyDescent="0.25">
      <c r="A13" s="498">
        <v>1</v>
      </c>
      <c r="B13" s="825"/>
      <c r="C13" s="434" t="s">
        <v>887</v>
      </c>
      <c r="D13" s="485">
        <v>1</v>
      </c>
      <c r="E13" s="485"/>
      <c r="F13" s="485"/>
      <c r="G13" s="485">
        <v>1</v>
      </c>
      <c r="H13" s="485"/>
      <c r="I13" s="485"/>
      <c r="J13" s="485">
        <v>1</v>
      </c>
      <c r="K13" s="485"/>
      <c r="L13" s="485"/>
      <c r="M13" s="485">
        <v>1</v>
      </c>
      <c r="N13" s="485"/>
      <c r="O13" s="485"/>
      <c r="P13" s="485">
        <v>1</v>
      </c>
      <c r="Q13" s="485"/>
      <c r="R13" s="485"/>
      <c r="S13" s="485">
        <v>1</v>
      </c>
      <c r="T13" s="485"/>
      <c r="U13" s="485"/>
      <c r="V13" s="485">
        <v>1</v>
      </c>
      <c r="W13" s="485"/>
      <c r="X13" s="485"/>
      <c r="Y13" s="485">
        <v>1</v>
      </c>
      <c r="Z13" s="485"/>
      <c r="AA13" s="485"/>
      <c r="AB13" s="485">
        <v>1</v>
      </c>
      <c r="AC13" s="485"/>
      <c r="AD13" s="485"/>
      <c r="AE13" s="485">
        <v>1</v>
      </c>
      <c r="AF13" s="485"/>
      <c r="AG13" s="485"/>
      <c r="AH13" s="457">
        <f>SUM(D13:AG13)</f>
        <v>10</v>
      </c>
    </row>
    <row r="14" spans="1:34" x14ac:dyDescent="0.25">
      <c r="A14" s="461">
        <v>2</v>
      </c>
      <c r="B14" s="825"/>
      <c r="C14" s="434" t="s">
        <v>888</v>
      </c>
      <c r="D14" s="435"/>
      <c r="E14" s="435"/>
      <c r="F14" s="435">
        <v>1</v>
      </c>
      <c r="G14" s="435"/>
      <c r="H14" s="435"/>
      <c r="I14" s="435">
        <v>1</v>
      </c>
      <c r="J14" s="473"/>
      <c r="K14" s="473"/>
      <c r="L14" s="473">
        <v>1</v>
      </c>
      <c r="M14" s="435"/>
      <c r="N14" s="435"/>
      <c r="O14" s="435">
        <v>1</v>
      </c>
      <c r="P14" s="435"/>
      <c r="Q14" s="435"/>
      <c r="R14" s="435">
        <v>1</v>
      </c>
      <c r="S14" s="435"/>
      <c r="T14" s="435"/>
      <c r="U14" s="435">
        <v>1</v>
      </c>
      <c r="V14" s="435">
        <v>1</v>
      </c>
      <c r="W14" s="485"/>
      <c r="X14" s="435"/>
      <c r="Y14" s="435">
        <v>1</v>
      </c>
      <c r="Z14" s="485"/>
      <c r="AA14" s="435"/>
      <c r="AB14" s="435">
        <v>1</v>
      </c>
      <c r="AC14" s="435"/>
      <c r="AD14" s="435"/>
      <c r="AE14" s="435"/>
      <c r="AF14" s="435"/>
      <c r="AG14" s="435">
        <v>1</v>
      </c>
      <c r="AH14" s="457">
        <f t="shared" ref="AH14:AH15" si="0">SUM(D14:AG14)</f>
        <v>10</v>
      </c>
    </row>
    <row r="15" spans="1:34" x14ac:dyDescent="0.25">
      <c r="A15" s="463"/>
      <c r="B15" s="825"/>
      <c r="C15" s="427" t="s">
        <v>376</v>
      </c>
      <c r="D15" s="436">
        <f>SUM(D13:D14)</f>
        <v>1</v>
      </c>
      <c r="E15" s="436">
        <f t="shared" ref="E15:AG15" si="1">SUM(E13:E14)</f>
        <v>0</v>
      </c>
      <c r="F15" s="436">
        <f t="shared" si="1"/>
        <v>1</v>
      </c>
      <c r="G15" s="436">
        <f t="shared" si="1"/>
        <v>1</v>
      </c>
      <c r="H15" s="436">
        <f t="shared" si="1"/>
        <v>0</v>
      </c>
      <c r="I15" s="436">
        <f t="shared" si="1"/>
        <v>1</v>
      </c>
      <c r="J15" s="474">
        <f t="shared" si="1"/>
        <v>1</v>
      </c>
      <c r="K15" s="474">
        <f t="shared" si="1"/>
        <v>0</v>
      </c>
      <c r="L15" s="474">
        <f t="shared" si="1"/>
        <v>1</v>
      </c>
      <c r="M15" s="436">
        <f t="shared" si="1"/>
        <v>1</v>
      </c>
      <c r="N15" s="436">
        <f t="shared" si="1"/>
        <v>0</v>
      </c>
      <c r="O15" s="436">
        <f t="shared" si="1"/>
        <v>1</v>
      </c>
      <c r="P15" s="436">
        <f t="shared" ref="P15:R15" si="2">SUM(P13:P14)</f>
        <v>1</v>
      </c>
      <c r="Q15" s="436">
        <f t="shared" si="2"/>
        <v>0</v>
      </c>
      <c r="R15" s="436">
        <f t="shared" si="2"/>
        <v>1</v>
      </c>
      <c r="S15" s="436">
        <f t="shared" ref="S15:AD15" si="3">SUM(S13:S14)</f>
        <v>1</v>
      </c>
      <c r="T15" s="436">
        <f t="shared" si="3"/>
        <v>0</v>
      </c>
      <c r="U15" s="436">
        <f t="shared" si="3"/>
        <v>1</v>
      </c>
      <c r="V15" s="436">
        <f t="shared" si="3"/>
        <v>2</v>
      </c>
      <c r="W15" s="486">
        <f t="shared" si="3"/>
        <v>0</v>
      </c>
      <c r="X15" s="436">
        <f t="shared" si="3"/>
        <v>0</v>
      </c>
      <c r="Y15" s="436">
        <f t="shared" si="3"/>
        <v>2</v>
      </c>
      <c r="Z15" s="486">
        <f t="shared" si="3"/>
        <v>0</v>
      </c>
      <c r="AA15" s="436">
        <f t="shared" si="3"/>
        <v>0</v>
      </c>
      <c r="AB15" s="436">
        <f t="shared" si="3"/>
        <v>2</v>
      </c>
      <c r="AC15" s="436">
        <f t="shared" si="3"/>
        <v>0</v>
      </c>
      <c r="AD15" s="436">
        <f t="shared" si="3"/>
        <v>0</v>
      </c>
      <c r="AE15" s="436">
        <f t="shared" si="1"/>
        <v>1</v>
      </c>
      <c r="AF15" s="436">
        <f t="shared" si="1"/>
        <v>0</v>
      </c>
      <c r="AG15" s="436">
        <f t="shared" si="1"/>
        <v>1</v>
      </c>
      <c r="AH15" s="457">
        <f t="shared" si="0"/>
        <v>20</v>
      </c>
    </row>
    <row r="16" spans="1:34" ht="96.75" customHeight="1" x14ac:dyDescent="0.25">
      <c r="B16" s="825"/>
      <c r="C16" s="471" t="s">
        <v>927</v>
      </c>
      <c r="D16" s="826" t="s">
        <v>933</v>
      </c>
      <c r="E16" s="826"/>
      <c r="F16" s="826"/>
      <c r="G16" s="826" t="s">
        <v>937</v>
      </c>
      <c r="H16" s="826"/>
      <c r="I16" s="826"/>
      <c r="J16" s="827" t="s">
        <v>941</v>
      </c>
      <c r="K16" s="827"/>
      <c r="L16" s="827"/>
      <c r="M16" s="827" t="s">
        <v>943</v>
      </c>
      <c r="N16" s="827"/>
      <c r="O16" s="827"/>
      <c r="P16" s="827" t="s">
        <v>947</v>
      </c>
      <c r="Q16" s="827"/>
      <c r="R16" s="827"/>
      <c r="S16" s="827" t="s">
        <v>948</v>
      </c>
      <c r="T16" s="827"/>
      <c r="U16" s="827"/>
      <c r="V16" s="827" t="s">
        <v>951</v>
      </c>
      <c r="W16" s="827"/>
      <c r="X16" s="827"/>
      <c r="Y16" s="827" t="s">
        <v>953</v>
      </c>
      <c r="Z16" s="827"/>
      <c r="AA16" s="827"/>
      <c r="AB16" s="827" t="s">
        <v>955</v>
      </c>
      <c r="AC16" s="827"/>
      <c r="AD16" s="827"/>
      <c r="AE16" s="827" t="s">
        <v>957</v>
      </c>
      <c r="AF16" s="827"/>
      <c r="AG16" s="827"/>
      <c r="AH16" s="457"/>
    </row>
    <row r="17" spans="1:34" ht="32.25" customHeight="1" x14ac:dyDescent="0.25">
      <c r="B17" s="825" t="s">
        <v>889</v>
      </c>
      <c r="C17" s="437" t="s">
        <v>926</v>
      </c>
      <c r="D17" s="438" t="s">
        <v>25</v>
      </c>
      <c r="E17" s="439" t="s">
        <v>26</v>
      </c>
      <c r="F17" s="440" t="s">
        <v>27</v>
      </c>
      <c r="G17" s="438" t="s">
        <v>25</v>
      </c>
      <c r="H17" s="439" t="s">
        <v>26</v>
      </c>
      <c r="I17" s="440" t="s">
        <v>27</v>
      </c>
      <c r="J17" s="438" t="s">
        <v>25</v>
      </c>
      <c r="K17" s="439" t="s">
        <v>26</v>
      </c>
      <c r="L17" s="440" t="s">
        <v>27</v>
      </c>
      <c r="M17" s="438" t="s">
        <v>25</v>
      </c>
      <c r="N17" s="439" t="s">
        <v>26</v>
      </c>
      <c r="O17" s="440" t="s">
        <v>27</v>
      </c>
      <c r="P17" s="438" t="s">
        <v>25</v>
      </c>
      <c r="Q17" s="439" t="s">
        <v>26</v>
      </c>
      <c r="R17" s="440" t="s">
        <v>27</v>
      </c>
      <c r="S17" s="438" t="s">
        <v>25</v>
      </c>
      <c r="T17" s="439" t="s">
        <v>26</v>
      </c>
      <c r="U17" s="440" t="s">
        <v>27</v>
      </c>
      <c r="V17" s="438" t="s">
        <v>25</v>
      </c>
      <c r="W17" s="439" t="s">
        <v>26</v>
      </c>
      <c r="X17" s="440" t="s">
        <v>27</v>
      </c>
      <c r="Y17" s="438" t="s">
        <v>25</v>
      </c>
      <c r="Z17" s="439" t="s">
        <v>26</v>
      </c>
      <c r="AA17" s="440" t="s">
        <v>27</v>
      </c>
      <c r="AB17" s="438" t="s">
        <v>25</v>
      </c>
      <c r="AC17" s="439" t="s">
        <v>26</v>
      </c>
      <c r="AD17" s="440" t="s">
        <v>27</v>
      </c>
      <c r="AE17" s="438" t="s">
        <v>25</v>
      </c>
      <c r="AF17" s="439" t="s">
        <v>26</v>
      </c>
      <c r="AG17" s="440" t="s">
        <v>27</v>
      </c>
      <c r="AH17" s="457"/>
    </row>
    <row r="18" spans="1:34" ht="26.25" x14ac:dyDescent="0.25">
      <c r="A18" s="461">
        <v>1</v>
      </c>
      <c r="B18" s="824"/>
      <c r="C18" s="434" t="s">
        <v>901</v>
      </c>
      <c r="D18" s="441">
        <v>1</v>
      </c>
      <c r="E18" s="441"/>
      <c r="F18" s="441"/>
      <c r="G18" s="441">
        <v>1</v>
      </c>
      <c r="H18" s="441"/>
      <c r="I18" s="441"/>
      <c r="J18" s="475"/>
      <c r="K18" s="475"/>
      <c r="L18" s="475">
        <v>1</v>
      </c>
      <c r="M18" s="441">
        <v>1</v>
      </c>
      <c r="N18" s="441"/>
      <c r="O18" s="441"/>
      <c r="P18" s="441">
        <v>1</v>
      </c>
      <c r="Q18" s="441"/>
      <c r="R18" s="441"/>
      <c r="S18" s="441">
        <v>1</v>
      </c>
      <c r="T18" s="441"/>
      <c r="U18" s="441"/>
      <c r="V18" s="441">
        <v>1</v>
      </c>
      <c r="W18" s="487"/>
      <c r="X18" s="441"/>
      <c r="Y18" s="441">
        <v>1</v>
      </c>
      <c r="Z18" s="487"/>
      <c r="AA18" s="441"/>
      <c r="AB18" s="441">
        <v>1</v>
      </c>
      <c r="AC18" s="441"/>
      <c r="AD18" s="441"/>
      <c r="AE18" s="441">
        <v>1</v>
      </c>
      <c r="AF18" s="441"/>
      <c r="AG18" s="441"/>
      <c r="AH18" s="457">
        <f t="shared" ref="AH18:AH21" si="4">SUM(D18:AG18)</f>
        <v>10</v>
      </c>
    </row>
    <row r="19" spans="1:34" ht="64.5" x14ac:dyDescent="0.25">
      <c r="A19" s="461">
        <v>2</v>
      </c>
      <c r="B19" s="824"/>
      <c r="C19" s="468" t="s">
        <v>925</v>
      </c>
      <c r="D19" s="441"/>
      <c r="E19" s="441">
        <v>1</v>
      </c>
      <c r="F19" s="441"/>
      <c r="G19" s="441"/>
      <c r="H19" s="441">
        <v>1</v>
      </c>
      <c r="I19" s="441"/>
      <c r="J19" s="475"/>
      <c r="K19" s="475">
        <v>1</v>
      </c>
      <c r="L19" s="475"/>
      <c r="M19" s="441"/>
      <c r="N19" s="441">
        <v>1</v>
      </c>
      <c r="O19" s="441"/>
      <c r="P19" s="441"/>
      <c r="Q19" s="441">
        <v>1</v>
      </c>
      <c r="R19" s="441"/>
      <c r="S19" s="441"/>
      <c r="T19" s="441">
        <v>1</v>
      </c>
      <c r="U19" s="441"/>
      <c r="V19" s="441"/>
      <c r="W19" s="487">
        <v>1</v>
      </c>
      <c r="X19" s="441"/>
      <c r="Y19" s="441"/>
      <c r="Z19" s="487">
        <v>1</v>
      </c>
      <c r="AA19" s="441"/>
      <c r="AB19" s="441"/>
      <c r="AC19" s="441">
        <v>1</v>
      </c>
      <c r="AD19" s="441"/>
      <c r="AE19" s="441"/>
      <c r="AF19" s="441">
        <v>1</v>
      </c>
      <c r="AG19" s="441"/>
      <c r="AH19" s="457">
        <f t="shared" si="4"/>
        <v>10</v>
      </c>
    </row>
    <row r="20" spans="1:34" x14ac:dyDescent="0.25">
      <c r="A20" s="461">
        <v>3</v>
      </c>
      <c r="B20" s="824"/>
      <c r="C20" s="434" t="s">
        <v>902</v>
      </c>
      <c r="D20" s="441">
        <v>1</v>
      </c>
      <c r="E20" s="441"/>
      <c r="F20" s="441"/>
      <c r="G20" s="441">
        <v>1</v>
      </c>
      <c r="H20" s="441"/>
      <c r="I20" s="441"/>
      <c r="J20" s="475">
        <v>1</v>
      </c>
      <c r="K20" s="475"/>
      <c r="L20" s="475">
        <v>1</v>
      </c>
      <c r="M20" s="441">
        <v>1</v>
      </c>
      <c r="N20" s="441"/>
      <c r="O20" s="441"/>
      <c r="P20" s="441">
        <v>1</v>
      </c>
      <c r="Q20" s="441"/>
      <c r="R20" s="441"/>
      <c r="S20" s="441">
        <v>1</v>
      </c>
      <c r="T20" s="441"/>
      <c r="U20" s="441"/>
      <c r="V20" s="441">
        <v>1</v>
      </c>
      <c r="W20" s="487"/>
      <c r="X20" s="441"/>
      <c r="Y20" s="441">
        <v>1</v>
      </c>
      <c r="Z20" s="487"/>
      <c r="AA20" s="441"/>
      <c r="AB20" s="441">
        <v>1</v>
      </c>
      <c r="AC20" s="441"/>
      <c r="AD20" s="441"/>
      <c r="AE20" s="441">
        <v>1</v>
      </c>
      <c r="AF20" s="441"/>
      <c r="AG20" s="441"/>
      <c r="AH20" s="457">
        <f t="shared" si="4"/>
        <v>11</v>
      </c>
    </row>
    <row r="21" spans="1:34" x14ac:dyDescent="0.25">
      <c r="A21" s="463"/>
      <c r="B21" s="824"/>
      <c r="C21" s="427" t="s">
        <v>376</v>
      </c>
      <c r="D21" s="442">
        <f>SUM(D18:D20)</f>
        <v>2</v>
      </c>
      <c r="E21" s="442">
        <f t="shared" ref="E21:AG21" si="5">SUM(E18:E20)</f>
        <v>1</v>
      </c>
      <c r="F21" s="442">
        <f t="shared" si="5"/>
        <v>0</v>
      </c>
      <c r="G21" s="442">
        <f t="shared" si="5"/>
        <v>2</v>
      </c>
      <c r="H21" s="442">
        <f t="shared" si="5"/>
        <v>1</v>
      </c>
      <c r="I21" s="442">
        <f t="shared" si="5"/>
        <v>0</v>
      </c>
      <c r="J21" s="476">
        <f t="shared" si="5"/>
        <v>1</v>
      </c>
      <c r="K21" s="476">
        <f t="shared" si="5"/>
        <v>1</v>
      </c>
      <c r="L21" s="476">
        <f t="shared" si="5"/>
        <v>2</v>
      </c>
      <c r="M21" s="442">
        <f t="shared" si="5"/>
        <v>2</v>
      </c>
      <c r="N21" s="442">
        <f t="shared" si="5"/>
        <v>1</v>
      </c>
      <c r="O21" s="442">
        <f t="shared" si="5"/>
        <v>0</v>
      </c>
      <c r="P21" s="442">
        <f t="shared" ref="P21:R21" si="6">SUM(P18:P20)</f>
        <v>2</v>
      </c>
      <c r="Q21" s="442">
        <f t="shared" si="6"/>
        <v>1</v>
      </c>
      <c r="R21" s="442">
        <f t="shared" si="6"/>
        <v>0</v>
      </c>
      <c r="S21" s="442">
        <f t="shared" ref="S21:AD21" si="7">SUM(S18:S20)</f>
        <v>2</v>
      </c>
      <c r="T21" s="442">
        <f t="shared" si="7"/>
        <v>1</v>
      </c>
      <c r="U21" s="442">
        <f t="shared" si="7"/>
        <v>0</v>
      </c>
      <c r="V21" s="442">
        <f t="shared" si="7"/>
        <v>2</v>
      </c>
      <c r="W21" s="488">
        <f t="shared" si="7"/>
        <v>1</v>
      </c>
      <c r="X21" s="442">
        <f t="shared" si="7"/>
        <v>0</v>
      </c>
      <c r="Y21" s="442">
        <f t="shared" si="7"/>
        <v>2</v>
      </c>
      <c r="Z21" s="488">
        <f t="shared" si="7"/>
        <v>1</v>
      </c>
      <c r="AA21" s="442">
        <f t="shared" si="7"/>
        <v>0</v>
      </c>
      <c r="AB21" s="442">
        <f t="shared" si="7"/>
        <v>2</v>
      </c>
      <c r="AC21" s="442">
        <f t="shared" si="7"/>
        <v>1</v>
      </c>
      <c r="AD21" s="442">
        <f t="shared" si="7"/>
        <v>0</v>
      </c>
      <c r="AE21" s="442">
        <f t="shared" si="5"/>
        <v>2</v>
      </c>
      <c r="AF21" s="442">
        <f t="shared" si="5"/>
        <v>1</v>
      </c>
      <c r="AG21" s="442">
        <f t="shared" si="5"/>
        <v>0</v>
      </c>
      <c r="AH21" s="457">
        <f t="shared" si="4"/>
        <v>31</v>
      </c>
    </row>
    <row r="22" spans="1:34" ht="90" customHeight="1" x14ac:dyDescent="0.25">
      <c r="B22" s="824"/>
      <c r="C22" s="430" t="s">
        <v>959</v>
      </c>
      <c r="D22" s="828" t="s">
        <v>960</v>
      </c>
      <c r="E22" s="829"/>
      <c r="F22" s="830"/>
      <c r="G22" s="828" t="s">
        <v>960</v>
      </c>
      <c r="H22" s="829"/>
      <c r="I22" s="830"/>
      <c r="J22" s="828" t="s">
        <v>960</v>
      </c>
      <c r="K22" s="829"/>
      <c r="L22" s="830"/>
      <c r="M22" s="1165" t="s">
        <v>961</v>
      </c>
      <c r="N22" s="1166"/>
      <c r="O22" s="1167"/>
      <c r="P22" s="828" t="s">
        <v>960</v>
      </c>
      <c r="Q22" s="829"/>
      <c r="R22" s="830"/>
      <c r="S22" s="828" t="s">
        <v>960</v>
      </c>
      <c r="T22" s="829"/>
      <c r="U22" s="830"/>
      <c r="V22" s="828" t="s">
        <v>960</v>
      </c>
      <c r="W22" s="829"/>
      <c r="X22" s="830"/>
      <c r="Y22" s="828" t="s">
        <v>960</v>
      </c>
      <c r="Z22" s="829"/>
      <c r="AA22" s="830"/>
      <c r="AB22" s="828" t="s">
        <v>960</v>
      </c>
      <c r="AC22" s="829"/>
      <c r="AD22" s="830"/>
      <c r="AE22" s="813" t="s">
        <v>962</v>
      </c>
      <c r="AF22" s="813"/>
      <c r="AG22" s="813"/>
      <c r="AH22" s="457"/>
    </row>
    <row r="23" spans="1:34" ht="34.5" customHeight="1" x14ac:dyDescent="0.25">
      <c r="B23" s="824" t="s">
        <v>890</v>
      </c>
      <c r="C23" s="443" t="s">
        <v>905</v>
      </c>
      <c r="D23" s="438" t="s">
        <v>25</v>
      </c>
      <c r="E23" s="439" t="s">
        <v>26</v>
      </c>
      <c r="F23" s="440" t="s">
        <v>27</v>
      </c>
      <c r="G23" s="438" t="s">
        <v>25</v>
      </c>
      <c r="H23" s="439" t="s">
        <v>26</v>
      </c>
      <c r="I23" s="440" t="s">
        <v>27</v>
      </c>
      <c r="J23" s="438" t="s">
        <v>25</v>
      </c>
      <c r="K23" s="439" t="s">
        <v>26</v>
      </c>
      <c r="L23" s="440" t="s">
        <v>27</v>
      </c>
      <c r="M23" s="438" t="s">
        <v>25</v>
      </c>
      <c r="N23" s="439" t="s">
        <v>26</v>
      </c>
      <c r="O23" s="440" t="s">
        <v>27</v>
      </c>
      <c r="P23" s="438" t="s">
        <v>25</v>
      </c>
      <c r="Q23" s="439" t="s">
        <v>26</v>
      </c>
      <c r="R23" s="440" t="s">
        <v>27</v>
      </c>
      <c r="S23" s="438" t="s">
        <v>25</v>
      </c>
      <c r="T23" s="439" t="s">
        <v>26</v>
      </c>
      <c r="U23" s="440" t="s">
        <v>27</v>
      </c>
      <c r="V23" s="438" t="s">
        <v>25</v>
      </c>
      <c r="W23" s="439" t="s">
        <v>26</v>
      </c>
      <c r="X23" s="440" t="s">
        <v>27</v>
      </c>
      <c r="Y23" s="438" t="s">
        <v>25</v>
      </c>
      <c r="Z23" s="439" t="s">
        <v>26</v>
      </c>
      <c r="AA23" s="440" t="s">
        <v>27</v>
      </c>
      <c r="AB23" s="438" t="s">
        <v>25</v>
      </c>
      <c r="AC23" s="439" t="s">
        <v>26</v>
      </c>
      <c r="AD23" s="440" t="s">
        <v>27</v>
      </c>
      <c r="AE23" s="438" t="s">
        <v>25</v>
      </c>
      <c r="AF23" s="439" t="s">
        <v>26</v>
      </c>
      <c r="AG23" s="440" t="s">
        <v>27</v>
      </c>
      <c r="AH23" s="457"/>
    </row>
    <row r="24" spans="1:34" x14ac:dyDescent="0.25">
      <c r="A24" s="461">
        <v>1</v>
      </c>
      <c r="B24" s="824"/>
      <c r="C24" s="429" t="s">
        <v>913</v>
      </c>
      <c r="D24" s="441">
        <v>1</v>
      </c>
      <c r="E24" s="441"/>
      <c r="F24" s="441"/>
      <c r="G24" s="441">
        <v>1</v>
      </c>
      <c r="H24" s="441"/>
      <c r="I24" s="441"/>
      <c r="J24" s="475">
        <v>1</v>
      </c>
      <c r="K24" s="475"/>
      <c r="L24" s="475"/>
      <c r="M24" s="441">
        <v>1</v>
      </c>
      <c r="N24" s="441"/>
      <c r="O24" s="441"/>
      <c r="P24" s="441">
        <v>1</v>
      </c>
      <c r="Q24" s="441"/>
      <c r="R24" s="441"/>
      <c r="S24" s="441">
        <v>1</v>
      </c>
      <c r="T24" s="441"/>
      <c r="U24" s="441"/>
      <c r="V24" s="441">
        <v>1</v>
      </c>
      <c r="W24" s="487"/>
      <c r="X24" s="441"/>
      <c r="Y24" s="441">
        <v>1</v>
      </c>
      <c r="Z24" s="487"/>
      <c r="AA24" s="441"/>
      <c r="AB24" s="441">
        <v>1</v>
      </c>
      <c r="AC24" s="441"/>
      <c r="AD24" s="441"/>
      <c r="AE24" s="441">
        <v>1</v>
      </c>
      <c r="AF24" s="441"/>
      <c r="AG24" s="441"/>
      <c r="AH24" s="457">
        <f t="shared" ref="AH24:AH29" si="8">SUM(D24:AG24)</f>
        <v>10</v>
      </c>
    </row>
    <row r="25" spans="1:34" x14ac:dyDescent="0.25">
      <c r="A25" s="461">
        <v>2</v>
      </c>
      <c r="B25" s="824"/>
      <c r="C25" s="429" t="s">
        <v>914</v>
      </c>
      <c r="D25" s="441"/>
      <c r="E25" s="441">
        <v>1</v>
      </c>
      <c r="F25" s="441"/>
      <c r="G25" s="441"/>
      <c r="H25" s="441">
        <v>1</v>
      </c>
      <c r="I25" s="441"/>
      <c r="J25" s="475"/>
      <c r="K25" s="475">
        <v>1</v>
      </c>
      <c r="L25" s="475"/>
      <c r="M25" s="441"/>
      <c r="N25" s="441">
        <v>1</v>
      </c>
      <c r="O25" s="441"/>
      <c r="P25" s="441"/>
      <c r="Q25" s="441">
        <v>1</v>
      </c>
      <c r="R25" s="441"/>
      <c r="S25" s="441"/>
      <c r="T25" s="441">
        <v>1</v>
      </c>
      <c r="U25" s="441"/>
      <c r="V25" s="441"/>
      <c r="W25" s="487">
        <v>1</v>
      </c>
      <c r="X25" s="441"/>
      <c r="Y25" s="441"/>
      <c r="Z25" s="487">
        <v>1</v>
      </c>
      <c r="AA25" s="441"/>
      <c r="AB25" s="441"/>
      <c r="AC25" s="441">
        <v>1</v>
      </c>
      <c r="AD25" s="441"/>
      <c r="AE25" s="441"/>
      <c r="AF25" s="441">
        <v>1</v>
      </c>
      <c r="AG25" s="441"/>
      <c r="AH25" s="457">
        <f t="shared" si="8"/>
        <v>10</v>
      </c>
    </row>
    <row r="26" spans="1:34" x14ac:dyDescent="0.25">
      <c r="A26" s="461">
        <v>3</v>
      </c>
      <c r="B26" s="824"/>
      <c r="C26" s="429" t="s">
        <v>891</v>
      </c>
      <c r="D26" s="441">
        <v>1</v>
      </c>
      <c r="E26" s="441"/>
      <c r="F26" s="441"/>
      <c r="G26" s="441">
        <v>1</v>
      </c>
      <c r="H26" s="441"/>
      <c r="I26" s="441"/>
      <c r="J26" s="475"/>
      <c r="K26" s="475"/>
      <c r="L26" s="475">
        <v>1</v>
      </c>
      <c r="M26" s="441"/>
      <c r="N26" s="441"/>
      <c r="O26" s="441">
        <v>1</v>
      </c>
      <c r="P26" s="441"/>
      <c r="Q26" s="441"/>
      <c r="R26" s="441">
        <v>1</v>
      </c>
      <c r="S26" s="441">
        <v>1</v>
      </c>
      <c r="T26" s="441"/>
      <c r="U26" s="441"/>
      <c r="V26" s="441">
        <v>1</v>
      </c>
      <c r="W26" s="487"/>
      <c r="X26" s="441"/>
      <c r="Y26" s="441">
        <v>1</v>
      </c>
      <c r="Z26" s="487"/>
      <c r="AA26" s="441"/>
      <c r="AB26" s="441">
        <v>1</v>
      </c>
      <c r="AC26" s="441"/>
      <c r="AD26" s="441"/>
      <c r="AE26" s="441">
        <v>1</v>
      </c>
      <c r="AF26" s="441"/>
      <c r="AG26" s="441"/>
      <c r="AH26" s="457">
        <f t="shared" si="8"/>
        <v>10</v>
      </c>
    </row>
    <row r="27" spans="1:34" x14ac:dyDescent="0.25">
      <c r="A27" s="461">
        <v>4</v>
      </c>
      <c r="B27" s="824"/>
      <c r="C27" s="429" t="s">
        <v>892</v>
      </c>
      <c r="D27" s="441">
        <v>1</v>
      </c>
      <c r="E27" s="441"/>
      <c r="F27" s="441"/>
      <c r="G27" s="441">
        <v>1</v>
      </c>
      <c r="H27" s="441"/>
      <c r="I27" s="441"/>
      <c r="J27" s="475"/>
      <c r="K27" s="475">
        <v>1</v>
      </c>
      <c r="L27" s="475"/>
      <c r="M27" s="441">
        <v>1</v>
      </c>
      <c r="N27" s="441"/>
      <c r="O27" s="441"/>
      <c r="P27" s="441"/>
      <c r="Q27" s="441"/>
      <c r="R27" s="441">
        <v>1</v>
      </c>
      <c r="S27" s="441">
        <v>1</v>
      </c>
      <c r="T27" s="441"/>
      <c r="U27" s="441"/>
      <c r="V27" s="441">
        <v>1</v>
      </c>
      <c r="W27" s="487"/>
      <c r="X27" s="441"/>
      <c r="Y27" s="441">
        <v>1</v>
      </c>
      <c r="Z27" s="487"/>
      <c r="AA27" s="441"/>
      <c r="AB27" s="441">
        <v>1</v>
      </c>
      <c r="AC27" s="441"/>
      <c r="AD27" s="441"/>
      <c r="AE27" s="441">
        <v>1</v>
      </c>
      <c r="AF27" s="441"/>
      <c r="AG27" s="441"/>
      <c r="AH27" s="457">
        <f t="shared" si="8"/>
        <v>10</v>
      </c>
    </row>
    <row r="28" spans="1:34" x14ac:dyDescent="0.25">
      <c r="A28" s="461">
        <v>5</v>
      </c>
      <c r="B28" s="824"/>
      <c r="C28" s="429" t="s">
        <v>893</v>
      </c>
      <c r="D28" s="441"/>
      <c r="E28" s="441">
        <v>1</v>
      </c>
      <c r="F28" s="441"/>
      <c r="G28" s="441">
        <v>1</v>
      </c>
      <c r="H28" s="441"/>
      <c r="I28" s="441"/>
      <c r="J28" s="475">
        <v>1</v>
      </c>
      <c r="K28" s="475"/>
      <c r="L28" s="475"/>
      <c r="M28" s="441">
        <v>1</v>
      </c>
      <c r="N28" s="441"/>
      <c r="O28" s="441"/>
      <c r="P28" s="441"/>
      <c r="Q28" s="441"/>
      <c r="R28" s="441">
        <v>1</v>
      </c>
      <c r="S28" s="441">
        <v>1</v>
      </c>
      <c r="T28" s="441"/>
      <c r="U28" s="441"/>
      <c r="V28" s="441">
        <v>1</v>
      </c>
      <c r="W28" s="487"/>
      <c r="X28" s="441"/>
      <c r="Y28" s="441">
        <v>1</v>
      </c>
      <c r="Z28" s="487"/>
      <c r="AA28" s="441"/>
      <c r="AB28" s="441">
        <v>1</v>
      </c>
      <c r="AC28" s="441"/>
      <c r="AD28" s="441"/>
      <c r="AE28" s="441">
        <v>1</v>
      </c>
      <c r="AF28" s="441"/>
      <c r="AG28" s="441"/>
      <c r="AH28" s="457">
        <f t="shared" si="8"/>
        <v>10</v>
      </c>
    </row>
    <row r="29" spans="1:34" x14ac:dyDescent="0.25">
      <c r="A29" s="463"/>
      <c r="B29" s="824"/>
      <c r="C29" s="427" t="s">
        <v>376</v>
      </c>
      <c r="D29" s="442">
        <f>SUM(D24:D28)</f>
        <v>3</v>
      </c>
      <c r="E29" s="442">
        <f t="shared" ref="E29:AG29" si="9">SUM(E24:E28)</f>
        <v>2</v>
      </c>
      <c r="F29" s="442">
        <f t="shared" si="9"/>
        <v>0</v>
      </c>
      <c r="G29" s="442">
        <f t="shared" si="9"/>
        <v>4</v>
      </c>
      <c r="H29" s="442">
        <f t="shared" si="9"/>
        <v>1</v>
      </c>
      <c r="I29" s="442">
        <f t="shared" si="9"/>
        <v>0</v>
      </c>
      <c r="J29" s="476">
        <f t="shared" si="9"/>
        <v>2</v>
      </c>
      <c r="K29" s="476">
        <f t="shared" si="9"/>
        <v>2</v>
      </c>
      <c r="L29" s="476">
        <f t="shared" si="9"/>
        <v>1</v>
      </c>
      <c r="M29" s="442">
        <f t="shared" si="9"/>
        <v>3</v>
      </c>
      <c r="N29" s="442">
        <f t="shared" si="9"/>
        <v>1</v>
      </c>
      <c r="O29" s="442">
        <f t="shared" si="9"/>
        <v>1</v>
      </c>
      <c r="P29" s="442">
        <f t="shared" ref="P29:R29" si="10">SUM(P24:P28)</f>
        <v>1</v>
      </c>
      <c r="Q29" s="442">
        <f t="shared" si="10"/>
        <v>1</v>
      </c>
      <c r="R29" s="442">
        <f t="shared" si="10"/>
        <v>3</v>
      </c>
      <c r="S29" s="442">
        <f t="shared" ref="S29:AD29" si="11">SUM(S24:S28)</f>
        <v>4</v>
      </c>
      <c r="T29" s="442">
        <f t="shared" si="11"/>
        <v>1</v>
      </c>
      <c r="U29" s="442">
        <f t="shared" si="11"/>
        <v>0</v>
      </c>
      <c r="V29" s="442">
        <f t="shared" si="11"/>
        <v>4</v>
      </c>
      <c r="W29" s="488">
        <f t="shared" si="11"/>
        <v>1</v>
      </c>
      <c r="X29" s="442">
        <f t="shared" si="11"/>
        <v>0</v>
      </c>
      <c r="Y29" s="442">
        <f t="shared" si="11"/>
        <v>4</v>
      </c>
      <c r="Z29" s="488">
        <f t="shared" si="11"/>
        <v>1</v>
      </c>
      <c r="AA29" s="442">
        <f t="shared" si="11"/>
        <v>0</v>
      </c>
      <c r="AB29" s="442">
        <f t="shared" si="11"/>
        <v>4</v>
      </c>
      <c r="AC29" s="442">
        <f t="shared" si="11"/>
        <v>1</v>
      </c>
      <c r="AD29" s="442">
        <f t="shared" si="11"/>
        <v>0</v>
      </c>
      <c r="AE29" s="442">
        <f t="shared" si="9"/>
        <v>4</v>
      </c>
      <c r="AF29" s="442">
        <f t="shared" si="9"/>
        <v>1</v>
      </c>
      <c r="AG29" s="442">
        <f t="shared" si="9"/>
        <v>0</v>
      </c>
      <c r="AH29" s="457">
        <f t="shared" si="8"/>
        <v>50</v>
      </c>
    </row>
    <row r="30" spans="1:34" ht="63.75" customHeight="1" x14ac:dyDescent="0.25">
      <c r="B30" s="824"/>
      <c r="C30" s="430" t="s">
        <v>684</v>
      </c>
      <c r="D30" s="810" t="s">
        <v>938</v>
      </c>
      <c r="E30" s="811"/>
      <c r="F30" s="812"/>
      <c r="G30" s="810" t="s">
        <v>938</v>
      </c>
      <c r="H30" s="811"/>
      <c r="I30" s="812"/>
      <c r="J30" s="810" t="s">
        <v>963</v>
      </c>
      <c r="K30" s="811"/>
      <c r="L30" s="812"/>
      <c r="M30" s="810" t="s">
        <v>964</v>
      </c>
      <c r="N30" s="811"/>
      <c r="O30" s="812"/>
      <c r="P30" s="810" t="s">
        <v>965</v>
      </c>
      <c r="Q30" s="811"/>
      <c r="R30" s="812"/>
      <c r="S30" s="810" t="s">
        <v>965</v>
      </c>
      <c r="T30" s="811"/>
      <c r="U30" s="812"/>
      <c r="V30" s="810" t="s">
        <v>965</v>
      </c>
      <c r="W30" s="811"/>
      <c r="X30" s="812"/>
      <c r="Y30" s="810" t="s">
        <v>965</v>
      </c>
      <c r="Z30" s="811"/>
      <c r="AA30" s="812"/>
      <c r="AB30" s="810" t="s">
        <v>965</v>
      </c>
      <c r="AC30" s="811"/>
      <c r="AD30" s="812"/>
      <c r="AE30" s="810" t="s">
        <v>962</v>
      </c>
      <c r="AF30" s="811"/>
      <c r="AG30" s="812"/>
      <c r="AH30" s="457"/>
    </row>
    <row r="31" spans="1:34" ht="34.5" customHeight="1" x14ac:dyDescent="0.25">
      <c r="B31" s="824" t="s">
        <v>858</v>
      </c>
      <c r="C31" s="437" t="s">
        <v>909</v>
      </c>
      <c r="D31" s="438" t="s">
        <v>25</v>
      </c>
      <c r="E31" s="439" t="s">
        <v>26</v>
      </c>
      <c r="F31" s="440" t="s">
        <v>27</v>
      </c>
      <c r="G31" s="438" t="s">
        <v>25</v>
      </c>
      <c r="H31" s="439" t="s">
        <v>26</v>
      </c>
      <c r="I31" s="440" t="s">
        <v>27</v>
      </c>
      <c r="J31" s="438" t="s">
        <v>25</v>
      </c>
      <c r="K31" s="439" t="s">
        <v>26</v>
      </c>
      <c r="L31" s="440" t="s">
        <v>27</v>
      </c>
      <c r="M31" s="438" t="s">
        <v>25</v>
      </c>
      <c r="N31" s="439" t="s">
        <v>26</v>
      </c>
      <c r="O31" s="440" t="s">
        <v>27</v>
      </c>
      <c r="P31" s="438" t="s">
        <v>25</v>
      </c>
      <c r="Q31" s="439" t="s">
        <v>26</v>
      </c>
      <c r="R31" s="440" t="s">
        <v>27</v>
      </c>
      <c r="S31" s="438" t="s">
        <v>25</v>
      </c>
      <c r="T31" s="439" t="s">
        <v>26</v>
      </c>
      <c r="U31" s="440" t="s">
        <v>27</v>
      </c>
      <c r="V31" s="438" t="s">
        <v>25</v>
      </c>
      <c r="W31" s="439" t="s">
        <v>26</v>
      </c>
      <c r="X31" s="440" t="s">
        <v>27</v>
      </c>
      <c r="Y31" s="438" t="s">
        <v>25</v>
      </c>
      <c r="Z31" s="439" t="s">
        <v>26</v>
      </c>
      <c r="AA31" s="440" t="s">
        <v>27</v>
      </c>
      <c r="AB31" s="438" t="s">
        <v>25</v>
      </c>
      <c r="AC31" s="439" t="s">
        <v>26</v>
      </c>
      <c r="AD31" s="440" t="s">
        <v>27</v>
      </c>
      <c r="AE31" s="438" t="s">
        <v>25</v>
      </c>
      <c r="AF31" s="439" t="s">
        <v>26</v>
      </c>
      <c r="AG31" s="440" t="s">
        <v>27</v>
      </c>
      <c r="AH31" s="457"/>
    </row>
    <row r="32" spans="1:34" x14ac:dyDescent="0.25">
      <c r="A32" s="461">
        <v>1</v>
      </c>
      <c r="B32" s="824"/>
      <c r="C32" s="434" t="s">
        <v>894</v>
      </c>
      <c r="D32" s="441"/>
      <c r="E32" s="441">
        <v>1</v>
      </c>
      <c r="F32" s="441"/>
      <c r="G32" s="441">
        <v>1</v>
      </c>
      <c r="H32" s="441"/>
      <c r="I32" s="441"/>
      <c r="J32" s="475"/>
      <c r="K32" s="475">
        <v>1</v>
      </c>
      <c r="L32" s="475"/>
      <c r="M32" s="441"/>
      <c r="N32" s="441">
        <v>1</v>
      </c>
      <c r="O32" s="441"/>
      <c r="P32" s="441"/>
      <c r="Q32" s="441">
        <v>1</v>
      </c>
      <c r="R32" s="441"/>
      <c r="S32" s="441"/>
      <c r="T32" s="441">
        <v>1</v>
      </c>
      <c r="U32" s="441"/>
      <c r="V32" s="441"/>
      <c r="W32" s="487">
        <v>1</v>
      </c>
      <c r="X32" s="441"/>
      <c r="Y32" s="441"/>
      <c r="Z32" s="487">
        <v>1</v>
      </c>
      <c r="AA32" s="441"/>
      <c r="AB32" s="441"/>
      <c r="AC32" s="441">
        <v>1</v>
      </c>
      <c r="AD32" s="441"/>
      <c r="AE32" s="441"/>
      <c r="AF32" s="441">
        <v>1</v>
      </c>
      <c r="AG32" s="441"/>
      <c r="AH32" s="457">
        <f t="shared" ref="AH32:AH37" si="12">SUM(D32:AG32)</f>
        <v>10</v>
      </c>
    </row>
    <row r="33" spans="1:34" s="494" customFormat="1" ht="26.25" x14ac:dyDescent="0.25">
      <c r="A33" s="498">
        <v>2</v>
      </c>
      <c r="B33" s="824"/>
      <c r="C33" s="499" t="s">
        <v>919</v>
      </c>
      <c r="D33" s="500">
        <v>1</v>
      </c>
      <c r="E33" s="487"/>
      <c r="F33" s="487"/>
      <c r="G33" s="487">
        <v>1</v>
      </c>
      <c r="H33" s="487"/>
      <c r="I33" s="487"/>
      <c r="J33" s="487">
        <v>1</v>
      </c>
      <c r="K33" s="487"/>
      <c r="L33" s="487"/>
      <c r="M33" s="487"/>
      <c r="N33" s="487">
        <v>1</v>
      </c>
      <c r="O33" s="487"/>
      <c r="P33" s="487">
        <v>1</v>
      </c>
      <c r="Q33" s="487"/>
      <c r="R33" s="487"/>
      <c r="S33" s="487">
        <v>1</v>
      </c>
      <c r="T33" s="487"/>
      <c r="U33" s="487"/>
      <c r="V33" s="487">
        <v>1</v>
      </c>
      <c r="W33" s="487"/>
      <c r="X33" s="487"/>
      <c r="Y33" s="487">
        <v>1</v>
      </c>
      <c r="Z33" s="487"/>
      <c r="AA33" s="487"/>
      <c r="AB33" s="487">
        <v>1</v>
      </c>
      <c r="AC33" s="487"/>
      <c r="AD33" s="487"/>
      <c r="AE33" s="487">
        <v>1</v>
      </c>
      <c r="AF33" s="487"/>
      <c r="AG33" s="487"/>
      <c r="AH33" s="457">
        <f t="shared" si="12"/>
        <v>10</v>
      </c>
    </row>
    <row r="34" spans="1:34" s="494" customFormat="1" x14ac:dyDescent="0.25">
      <c r="A34" s="498">
        <v>3</v>
      </c>
      <c r="B34" s="824"/>
      <c r="C34" s="499" t="s">
        <v>916</v>
      </c>
      <c r="D34" s="500"/>
      <c r="E34" s="487">
        <v>1</v>
      </c>
      <c r="F34" s="487"/>
      <c r="G34" s="487">
        <v>1</v>
      </c>
      <c r="H34" s="487"/>
      <c r="I34" s="487"/>
      <c r="J34" s="487"/>
      <c r="K34" s="487">
        <v>1</v>
      </c>
      <c r="L34" s="487"/>
      <c r="M34" s="487">
        <v>1</v>
      </c>
      <c r="N34" s="487"/>
      <c r="O34" s="487"/>
      <c r="P34" s="487">
        <v>1</v>
      </c>
      <c r="Q34" s="487"/>
      <c r="R34" s="487"/>
      <c r="S34" s="487">
        <v>1</v>
      </c>
      <c r="T34" s="487"/>
      <c r="U34" s="487"/>
      <c r="V34" s="487"/>
      <c r="W34" s="487">
        <v>1</v>
      </c>
      <c r="X34" s="487"/>
      <c r="Y34" s="487"/>
      <c r="Z34" s="487">
        <v>1</v>
      </c>
      <c r="AA34" s="487"/>
      <c r="AB34" s="487">
        <v>1</v>
      </c>
      <c r="AC34" s="487"/>
      <c r="AD34" s="487"/>
      <c r="AE34" s="487">
        <v>1</v>
      </c>
      <c r="AF34" s="487"/>
      <c r="AG34" s="487"/>
      <c r="AH34" s="457">
        <f t="shared" si="12"/>
        <v>10</v>
      </c>
    </row>
    <row r="35" spans="1:34" s="494" customFormat="1" x14ac:dyDescent="0.25">
      <c r="A35" s="498">
        <v>4</v>
      </c>
      <c r="B35" s="824"/>
      <c r="C35" s="499" t="s">
        <v>907</v>
      </c>
      <c r="D35" s="500"/>
      <c r="E35" s="487">
        <v>1</v>
      </c>
      <c r="F35" s="487"/>
      <c r="G35" s="487">
        <v>1</v>
      </c>
      <c r="H35" s="487"/>
      <c r="I35" s="487"/>
      <c r="J35" s="487"/>
      <c r="K35" s="487">
        <v>1</v>
      </c>
      <c r="L35" s="487"/>
      <c r="M35" s="487">
        <v>1</v>
      </c>
      <c r="N35" s="487"/>
      <c r="O35" s="487"/>
      <c r="P35" s="487">
        <v>1</v>
      </c>
      <c r="Q35" s="487"/>
      <c r="R35" s="487"/>
      <c r="S35" s="487">
        <v>1</v>
      </c>
      <c r="T35" s="487"/>
      <c r="U35" s="487"/>
      <c r="V35" s="487"/>
      <c r="W35" s="487">
        <v>1</v>
      </c>
      <c r="X35" s="487"/>
      <c r="Y35" s="487"/>
      <c r="Z35" s="487">
        <v>1</v>
      </c>
      <c r="AA35" s="487"/>
      <c r="AB35" s="487">
        <v>1</v>
      </c>
      <c r="AC35" s="487"/>
      <c r="AD35" s="487"/>
      <c r="AE35" s="487">
        <v>1</v>
      </c>
      <c r="AF35" s="487"/>
      <c r="AG35" s="487"/>
      <c r="AH35" s="457">
        <f t="shared" si="12"/>
        <v>10</v>
      </c>
    </row>
    <row r="36" spans="1:34" s="494" customFormat="1" ht="26.25" x14ac:dyDescent="0.25">
      <c r="A36" s="498">
        <v>5</v>
      </c>
      <c r="B36" s="824"/>
      <c r="C36" s="499" t="s">
        <v>908</v>
      </c>
      <c r="D36" s="500"/>
      <c r="E36" s="487">
        <v>1</v>
      </c>
      <c r="F36" s="487"/>
      <c r="G36" s="487">
        <v>1</v>
      </c>
      <c r="H36" s="487"/>
      <c r="I36" s="487"/>
      <c r="J36" s="487">
        <v>1</v>
      </c>
      <c r="K36" s="487"/>
      <c r="L36" s="487"/>
      <c r="M36" s="487">
        <v>1</v>
      </c>
      <c r="N36" s="487"/>
      <c r="O36" s="487"/>
      <c r="P36" s="487">
        <v>1</v>
      </c>
      <c r="Q36" s="487"/>
      <c r="R36" s="487"/>
      <c r="S36" s="487">
        <v>1</v>
      </c>
      <c r="T36" s="487"/>
      <c r="U36" s="487"/>
      <c r="V36" s="487"/>
      <c r="W36" s="487">
        <v>1</v>
      </c>
      <c r="X36" s="487"/>
      <c r="Y36" s="487"/>
      <c r="Z36" s="487">
        <v>1</v>
      </c>
      <c r="AA36" s="487"/>
      <c r="AB36" s="487">
        <v>1</v>
      </c>
      <c r="AC36" s="487"/>
      <c r="AD36" s="487"/>
      <c r="AE36" s="487">
        <v>1</v>
      </c>
      <c r="AF36" s="487"/>
      <c r="AG36" s="487"/>
      <c r="AH36" s="457">
        <f t="shared" si="12"/>
        <v>10</v>
      </c>
    </row>
    <row r="37" spans="1:34" x14ac:dyDescent="0.25">
      <c r="A37" s="463"/>
      <c r="B37" s="824"/>
      <c r="C37" s="427" t="s">
        <v>376</v>
      </c>
      <c r="D37" s="442">
        <f>SUM(D32:D36)</f>
        <v>1</v>
      </c>
      <c r="E37" s="442">
        <f t="shared" ref="E37:R37" si="13">SUM(E32:E36)</f>
        <v>4</v>
      </c>
      <c r="F37" s="442">
        <f t="shared" si="13"/>
        <v>0</v>
      </c>
      <c r="G37" s="442">
        <f t="shared" si="13"/>
        <v>5</v>
      </c>
      <c r="H37" s="442">
        <f t="shared" si="13"/>
        <v>0</v>
      </c>
      <c r="I37" s="442">
        <f t="shared" si="13"/>
        <v>0</v>
      </c>
      <c r="J37" s="476">
        <f t="shared" si="13"/>
        <v>2</v>
      </c>
      <c r="K37" s="476">
        <f t="shared" si="13"/>
        <v>3</v>
      </c>
      <c r="L37" s="476">
        <f t="shared" si="13"/>
        <v>0</v>
      </c>
      <c r="M37" s="442">
        <f t="shared" si="13"/>
        <v>3</v>
      </c>
      <c r="N37" s="442">
        <f t="shared" si="13"/>
        <v>2</v>
      </c>
      <c r="O37" s="442">
        <f t="shared" si="13"/>
        <v>0</v>
      </c>
      <c r="P37" s="442">
        <f t="shared" si="13"/>
        <v>4</v>
      </c>
      <c r="Q37" s="442">
        <f t="shared" si="13"/>
        <v>1</v>
      </c>
      <c r="R37" s="442">
        <f t="shared" si="13"/>
        <v>0</v>
      </c>
      <c r="S37" s="442">
        <f t="shared" ref="S37:AD37" si="14">SUM(S32:S36)</f>
        <v>4</v>
      </c>
      <c r="T37" s="442">
        <f t="shared" si="14"/>
        <v>1</v>
      </c>
      <c r="U37" s="442">
        <f t="shared" si="14"/>
        <v>0</v>
      </c>
      <c r="V37" s="442">
        <f t="shared" si="14"/>
        <v>1</v>
      </c>
      <c r="W37" s="488">
        <f t="shared" si="14"/>
        <v>4</v>
      </c>
      <c r="X37" s="442">
        <f t="shared" si="14"/>
        <v>0</v>
      </c>
      <c r="Y37" s="442">
        <f t="shared" si="14"/>
        <v>1</v>
      </c>
      <c r="Z37" s="488">
        <f t="shared" si="14"/>
        <v>4</v>
      </c>
      <c r="AA37" s="442">
        <f t="shared" si="14"/>
        <v>0</v>
      </c>
      <c r="AB37" s="442">
        <f t="shared" si="14"/>
        <v>4</v>
      </c>
      <c r="AC37" s="442">
        <f t="shared" si="14"/>
        <v>1</v>
      </c>
      <c r="AD37" s="442">
        <f t="shared" si="14"/>
        <v>0</v>
      </c>
      <c r="AE37" s="442">
        <f t="shared" ref="AE37:AG37" si="15">SUM(AE32:AE36)</f>
        <v>4</v>
      </c>
      <c r="AF37" s="442">
        <f t="shared" si="15"/>
        <v>1</v>
      </c>
      <c r="AG37" s="442">
        <f t="shared" si="15"/>
        <v>0</v>
      </c>
      <c r="AH37" s="457">
        <f t="shared" si="12"/>
        <v>50</v>
      </c>
    </row>
    <row r="38" spans="1:34" ht="114.75" customHeight="1" x14ac:dyDescent="0.25">
      <c r="B38" s="824"/>
      <c r="C38" s="430" t="s">
        <v>966</v>
      </c>
      <c r="D38" s="810" t="s">
        <v>967</v>
      </c>
      <c r="E38" s="811"/>
      <c r="F38" s="812"/>
      <c r="G38" s="810" t="s">
        <v>968</v>
      </c>
      <c r="H38" s="811"/>
      <c r="I38" s="812"/>
      <c r="J38" s="810" t="s">
        <v>969</v>
      </c>
      <c r="K38" s="811"/>
      <c r="L38" s="812"/>
      <c r="M38" s="810" t="s">
        <v>984</v>
      </c>
      <c r="N38" s="811"/>
      <c r="O38" s="812"/>
      <c r="P38" s="810" t="s">
        <v>970</v>
      </c>
      <c r="Q38" s="811"/>
      <c r="R38" s="812"/>
      <c r="S38" s="810" t="s">
        <v>949</v>
      </c>
      <c r="T38" s="811"/>
      <c r="U38" s="812"/>
      <c r="V38" s="810" t="s">
        <v>958</v>
      </c>
      <c r="W38" s="811"/>
      <c r="X38" s="812"/>
      <c r="Y38" s="810" t="s">
        <v>985</v>
      </c>
      <c r="Z38" s="811"/>
      <c r="AA38" s="812"/>
      <c r="AB38" s="810" t="s">
        <v>986</v>
      </c>
      <c r="AC38" s="811"/>
      <c r="AD38" s="812"/>
      <c r="AE38" s="810" t="s">
        <v>987</v>
      </c>
      <c r="AF38" s="811"/>
      <c r="AG38" s="812"/>
      <c r="AH38" s="457"/>
    </row>
    <row r="39" spans="1:34" ht="39.75" customHeight="1" x14ac:dyDescent="0.25">
      <c r="B39" s="824" t="s">
        <v>872</v>
      </c>
      <c r="C39" s="437" t="s">
        <v>906</v>
      </c>
      <c r="D39" s="438" t="s">
        <v>25</v>
      </c>
      <c r="E39" s="439" t="s">
        <v>26</v>
      </c>
      <c r="F39" s="440" t="s">
        <v>27</v>
      </c>
      <c r="G39" s="472" t="s">
        <v>25</v>
      </c>
      <c r="H39" s="439" t="s">
        <v>26</v>
      </c>
      <c r="I39" s="440" t="s">
        <v>27</v>
      </c>
      <c r="J39" s="438" t="s">
        <v>25</v>
      </c>
      <c r="K39" s="439" t="s">
        <v>26</v>
      </c>
      <c r="L39" s="440" t="s">
        <v>27</v>
      </c>
      <c r="M39" s="438" t="s">
        <v>25</v>
      </c>
      <c r="N39" s="439" t="s">
        <v>26</v>
      </c>
      <c r="O39" s="440" t="s">
        <v>27</v>
      </c>
      <c r="P39" s="438" t="s">
        <v>25</v>
      </c>
      <c r="Q39" s="439" t="s">
        <v>26</v>
      </c>
      <c r="R39" s="440" t="s">
        <v>27</v>
      </c>
      <c r="S39" s="438" t="s">
        <v>25</v>
      </c>
      <c r="T39" s="439" t="s">
        <v>26</v>
      </c>
      <c r="U39" s="440" t="s">
        <v>27</v>
      </c>
      <c r="V39" s="438" t="s">
        <v>25</v>
      </c>
      <c r="W39" s="439" t="s">
        <v>26</v>
      </c>
      <c r="X39" s="440" t="s">
        <v>27</v>
      </c>
      <c r="Y39" s="438" t="s">
        <v>25</v>
      </c>
      <c r="Z39" s="439" t="s">
        <v>26</v>
      </c>
      <c r="AA39" s="440" t="s">
        <v>27</v>
      </c>
      <c r="AB39" s="438" t="s">
        <v>25</v>
      </c>
      <c r="AC39" s="439" t="s">
        <v>26</v>
      </c>
      <c r="AD39" s="440" t="s">
        <v>27</v>
      </c>
      <c r="AE39" s="438" t="s">
        <v>25</v>
      </c>
      <c r="AF39" s="439" t="s">
        <v>26</v>
      </c>
      <c r="AG39" s="440" t="s">
        <v>27</v>
      </c>
      <c r="AH39" s="457"/>
    </row>
    <row r="40" spans="1:34" x14ac:dyDescent="0.25">
      <c r="A40" s="461">
        <v>1</v>
      </c>
      <c r="B40" s="824"/>
      <c r="C40" s="434" t="s">
        <v>915</v>
      </c>
      <c r="D40" s="441"/>
      <c r="E40" s="441">
        <v>1</v>
      </c>
      <c r="F40" s="441"/>
      <c r="G40" s="441"/>
      <c r="H40" s="441"/>
      <c r="I40" s="441">
        <v>1</v>
      </c>
      <c r="J40" s="475"/>
      <c r="K40" s="475">
        <v>1</v>
      </c>
      <c r="L40" s="475"/>
      <c r="M40" s="441"/>
      <c r="N40" s="441"/>
      <c r="O40" s="441">
        <v>1</v>
      </c>
      <c r="P40" s="441"/>
      <c r="Q40" s="441">
        <v>1</v>
      </c>
      <c r="R40" s="441"/>
      <c r="S40" s="441"/>
      <c r="T40" s="441">
        <v>1</v>
      </c>
      <c r="U40" s="441"/>
      <c r="V40" s="441"/>
      <c r="W40" s="487"/>
      <c r="X40" s="441">
        <v>1</v>
      </c>
      <c r="Y40" s="441"/>
      <c r="Z40" s="487">
        <v>1</v>
      </c>
      <c r="AA40" s="441"/>
      <c r="AB40" s="441"/>
      <c r="AC40" s="441">
        <v>1</v>
      </c>
      <c r="AD40" s="441"/>
      <c r="AE40" s="441"/>
      <c r="AF40" s="441">
        <v>1</v>
      </c>
      <c r="AG40" s="441"/>
      <c r="AH40" s="457">
        <f t="shared" ref="AH40:AH43" si="16">SUM(D40:AG40)</f>
        <v>10</v>
      </c>
    </row>
    <row r="41" spans="1:34" x14ac:dyDescent="0.25">
      <c r="A41" s="461">
        <v>2</v>
      </c>
      <c r="B41" s="824"/>
      <c r="C41" s="434" t="s">
        <v>917</v>
      </c>
      <c r="D41" s="464"/>
      <c r="E41" s="444">
        <v>1</v>
      </c>
      <c r="F41" s="444"/>
      <c r="G41" s="444">
        <v>1</v>
      </c>
      <c r="H41" s="444"/>
      <c r="I41" s="444"/>
      <c r="J41" s="496">
        <v>1</v>
      </c>
      <c r="K41" s="477"/>
      <c r="L41" s="477"/>
      <c r="M41" s="464">
        <v>1</v>
      </c>
      <c r="N41" s="444"/>
      <c r="O41" s="444"/>
      <c r="P41" s="464">
        <v>1</v>
      </c>
      <c r="Q41" s="444"/>
      <c r="R41" s="444"/>
      <c r="S41" s="464">
        <v>1</v>
      </c>
      <c r="T41" s="444"/>
      <c r="U41" s="444"/>
      <c r="V41" s="464">
        <v>1</v>
      </c>
      <c r="W41" s="489"/>
      <c r="X41" s="444"/>
      <c r="Y41" s="464">
        <v>1</v>
      </c>
      <c r="Z41" s="489"/>
      <c r="AA41" s="444"/>
      <c r="AB41" s="464">
        <v>1</v>
      </c>
      <c r="AC41" s="444"/>
      <c r="AD41" s="444"/>
      <c r="AE41" s="464">
        <v>1</v>
      </c>
      <c r="AF41" s="444"/>
      <c r="AG41" s="444"/>
      <c r="AH41" s="457">
        <f t="shared" si="16"/>
        <v>10</v>
      </c>
    </row>
    <row r="42" spans="1:34" s="494" customFormat="1" ht="26.25" x14ac:dyDescent="0.25">
      <c r="A42" s="498">
        <v>3</v>
      </c>
      <c r="B42" s="824"/>
      <c r="C42" s="499" t="s">
        <v>911</v>
      </c>
      <c r="D42" s="501"/>
      <c r="E42" s="489"/>
      <c r="F42" s="489">
        <v>1</v>
      </c>
      <c r="G42" s="489"/>
      <c r="H42" s="489"/>
      <c r="I42" s="489">
        <v>1</v>
      </c>
      <c r="J42" s="501"/>
      <c r="K42" s="489"/>
      <c r="L42" s="489">
        <v>1</v>
      </c>
      <c r="M42" s="501"/>
      <c r="N42" s="489"/>
      <c r="O42" s="489">
        <v>1</v>
      </c>
      <c r="P42" s="501"/>
      <c r="Q42" s="489"/>
      <c r="R42" s="489">
        <v>1</v>
      </c>
      <c r="S42" s="501"/>
      <c r="T42" s="489"/>
      <c r="U42" s="489">
        <v>1</v>
      </c>
      <c r="V42" s="501"/>
      <c r="W42" s="489"/>
      <c r="X42" s="489">
        <v>1</v>
      </c>
      <c r="Y42" s="501"/>
      <c r="Z42" s="489"/>
      <c r="AA42" s="489">
        <v>1</v>
      </c>
      <c r="AB42" s="501"/>
      <c r="AC42" s="489"/>
      <c r="AD42" s="489">
        <v>1</v>
      </c>
      <c r="AE42" s="501"/>
      <c r="AF42" s="489"/>
      <c r="AG42" s="489">
        <v>1</v>
      </c>
      <c r="AH42" s="457">
        <f t="shared" si="16"/>
        <v>10</v>
      </c>
    </row>
    <row r="43" spans="1:34" x14ac:dyDescent="0.25">
      <c r="A43" s="463"/>
      <c r="B43" s="824"/>
      <c r="C43" s="427" t="s">
        <v>376</v>
      </c>
      <c r="D43" s="442">
        <f>SUM(D40:D42)</f>
        <v>0</v>
      </c>
      <c r="E43" s="442">
        <f>SUM(E40:E42)</f>
        <v>2</v>
      </c>
      <c r="F43" s="442">
        <f>SUM(F40:F42)</f>
        <v>1</v>
      </c>
      <c r="G43" s="442">
        <f t="shared" ref="G43:AG43" si="17">SUM(G40:G42)</f>
        <v>1</v>
      </c>
      <c r="H43" s="442">
        <f t="shared" si="17"/>
        <v>0</v>
      </c>
      <c r="I43" s="442">
        <f t="shared" si="17"/>
        <v>2</v>
      </c>
      <c r="J43" s="476">
        <f t="shared" si="17"/>
        <v>1</v>
      </c>
      <c r="K43" s="476">
        <f t="shared" si="17"/>
        <v>1</v>
      </c>
      <c r="L43" s="476">
        <f t="shared" si="17"/>
        <v>1</v>
      </c>
      <c r="M43" s="442">
        <f t="shared" si="17"/>
        <v>1</v>
      </c>
      <c r="N43" s="442">
        <f t="shared" si="17"/>
        <v>0</v>
      </c>
      <c r="O43" s="442">
        <f t="shared" si="17"/>
        <v>2</v>
      </c>
      <c r="P43" s="442">
        <f t="shared" si="17"/>
        <v>1</v>
      </c>
      <c r="Q43" s="442">
        <f t="shared" si="17"/>
        <v>1</v>
      </c>
      <c r="R43" s="442">
        <f t="shared" si="17"/>
        <v>1</v>
      </c>
      <c r="S43" s="442">
        <f t="shared" si="17"/>
        <v>1</v>
      </c>
      <c r="T43" s="442">
        <f t="shared" si="17"/>
        <v>1</v>
      </c>
      <c r="U43" s="442">
        <f t="shared" si="17"/>
        <v>1</v>
      </c>
      <c r="V43" s="442">
        <f t="shared" si="17"/>
        <v>1</v>
      </c>
      <c r="W43" s="488">
        <f t="shared" si="17"/>
        <v>0</v>
      </c>
      <c r="X43" s="442">
        <f t="shared" si="17"/>
        <v>2</v>
      </c>
      <c r="Y43" s="442">
        <f t="shared" si="17"/>
        <v>1</v>
      </c>
      <c r="Z43" s="488">
        <f t="shared" si="17"/>
        <v>1</v>
      </c>
      <c r="AA43" s="442">
        <f t="shared" si="17"/>
        <v>1</v>
      </c>
      <c r="AB43" s="442">
        <f t="shared" si="17"/>
        <v>1</v>
      </c>
      <c r="AC43" s="442">
        <f t="shared" si="17"/>
        <v>1</v>
      </c>
      <c r="AD43" s="442">
        <f t="shared" si="17"/>
        <v>1</v>
      </c>
      <c r="AE43" s="442">
        <f t="shared" si="17"/>
        <v>1</v>
      </c>
      <c r="AF43" s="442">
        <f t="shared" si="17"/>
        <v>1</v>
      </c>
      <c r="AG43" s="442">
        <f t="shared" si="17"/>
        <v>1</v>
      </c>
      <c r="AH43" s="457">
        <f t="shared" si="16"/>
        <v>30</v>
      </c>
    </row>
    <row r="44" spans="1:34" ht="36.75" customHeight="1" x14ac:dyDescent="0.25">
      <c r="B44" s="824"/>
      <c r="C44" s="445" t="s">
        <v>684</v>
      </c>
      <c r="D44" s="814" t="s">
        <v>971</v>
      </c>
      <c r="E44" s="815"/>
      <c r="F44" s="816"/>
      <c r="G44" s="814" t="s">
        <v>968</v>
      </c>
      <c r="H44" s="815"/>
      <c r="I44" s="816"/>
      <c r="J44" s="814" t="s">
        <v>972</v>
      </c>
      <c r="K44" s="815"/>
      <c r="L44" s="816"/>
      <c r="M44" s="814" t="s">
        <v>973</v>
      </c>
      <c r="N44" s="815"/>
      <c r="O44" s="816"/>
      <c r="P44" s="814" t="s">
        <v>973</v>
      </c>
      <c r="Q44" s="815"/>
      <c r="R44" s="816"/>
      <c r="S44" s="814" t="s">
        <v>974</v>
      </c>
      <c r="T44" s="815"/>
      <c r="U44" s="816"/>
      <c r="V44" s="814" t="s">
        <v>974</v>
      </c>
      <c r="W44" s="815"/>
      <c r="X44" s="816"/>
      <c r="Y44" s="814" t="s">
        <v>974</v>
      </c>
      <c r="Z44" s="815"/>
      <c r="AA44" s="816"/>
      <c r="AB44" s="814" t="s">
        <v>974</v>
      </c>
      <c r="AC44" s="815"/>
      <c r="AD44" s="816"/>
      <c r="AE44" s="814" t="s">
        <v>975</v>
      </c>
      <c r="AF44" s="815"/>
      <c r="AG44" s="816"/>
      <c r="AH44" s="457"/>
    </row>
    <row r="45" spans="1:34" ht="38.25" customHeight="1" x14ac:dyDescent="0.25">
      <c r="B45" s="825" t="s">
        <v>895</v>
      </c>
      <c r="C45" s="425" t="s">
        <v>895</v>
      </c>
      <c r="D45" s="438" t="s">
        <v>25</v>
      </c>
      <c r="E45" s="439" t="s">
        <v>26</v>
      </c>
      <c r="F45" s="440" t="s">
        <v>27</v>
      </c>
      <c r="G45" s="438" t="s">
        <v>25</v>
      </c>
      <c r="H45" s="439" t="s">
        <v>26</v>
      </c>
      <c r="I45" s="440" t="s">
        <v>27</v>
      </c>
      <c r="J45" s="438" t="s">
        <v>25</v>
      </c>
      <c r="K45" s="439" t="s">
        <v>26</v>
      </c>
      <c r="L45" s="440" t="s">
        <v>27</v>
      </c>
      <c r="M45" s="438" t="s">
        <v>25</v>
      </c>
      <c r="N45" s="439" t="s">
        <v>26</v>
      </c>
      <c r="O45" s="440" t="s">
        <v>27</v>
      </c>
      <c r="P45" s="438" t="s">
        <v>25</v>
      </c>
      <c r="Q45" s="439" t="s">
        <v>26</v>
      </c>
      <c r="R45" s="440" t="s">
        <v>27</v>
      </c>
      <c r="S45" s="438" t="s">
        <v>25</v>
      </c>
      <c r="T45" s="439" t="s">
        <v>26</v>
      </c>
      <c r="U45" s="440" t="s">
        <v>27</v>
      </c>
      <c r="V45" s="438" t="s">
        <v>25</v>
      </c>
      <c r="W45" s="439" t="s">
        <v>26</v>
      </c>
      <c r="X45" s="440" t="s">
        <v>27</v>
      </c>
      <c r="Y45" s="438" t="s">
        <v>25</v>
      </c>
      <c r="Z45" s="439" t="s">
        <v>26</v>
      </c>
      <c r="AA45" s="440" t="s">
        <v>27</v>
      </c>
      <c r="AB45" s="438" t="s">
        <v>25</v>
      </c>
      <c r="AC45" s="439" t="s">
        <v>26</v>
      </c>
      <c r="AD45" s="440" t="s">
        <v>27</v>
      </c>
      <c r="AE45" s="438" t="s">
        <v>25</v>
      </c>
      <c r="AF45" s="439" t="s">
        <v>26</v>
      </c>
      <c r="AG45" s="440" t="s">
        <v>27</v>
      </c>
      <c r="AH45" s="457"/>
    </row>
    <row r="46" spans="1:34" x14ac:dyDescent="0.25">
      <c r="A46" s="461">
        <v>1</v>
      </c>
      <c r="B46" s="824"/>
      <c r="C46" s="426" t="s">
        <v>910</v>
      </c>
      <c r="D46" s="441">
        <v>1</v>
      </c>
      <c r="E46" s="441"/>
      <c r="F46" s="441"/>
      <c r="G46" s="441">
        <v>1</v>
      </c>
      <c r="H46" s="441"/>
      <c r="I46" s="441"/>
      <c r="J46" s="475">
        <v>1</v>
      </c>
      <c r="K46" s="475"/>
      <c r="L46" s="475"/>
      <c r="M46" s="441">
        <v>1</v>
      </c>
      <c r="N46" s="441"/>
      <c r="O46" s="441"/>
      <c r="P46" s="441"/>
      <c r="Q46" s="441">
        <v>1</v>
      </c>
      <c r="R46" s="441"/>
      <c r="S46" s="441"/>
      <c r="T46" s="441">
        <v>1</v>
      </c>
      <c r="U46" s="441"/>
      <c r="V46" s="441"/>
      <c r="W46" s="487">
        <v>1</v>
      </c>
      <c r="X46" s="441"/>
      <c r="Y46" s="441"/>
      <c r="Z46" s="487">
        <v>1</v>
      </c>
      <c r="AA46" s="441"/>
      <c r="AB46" s="441">
        <v>1</v>
      </c>
      <c r="AC46" s="441"/>
      <c r="AD46" s="441"/>
      <c r="AE46" s="441"/>
      <c r="AF46" s="441">
        <v>1</v>
      </c>
      <c r="AG46" s="441"/>
      <c r="AH46" s="457">
        <f t="shared" ref="AH46:AH50" si="18">SUM(D46:AG46)</f>
        <v>10</v>
      </c>
    </row>
    <row r="47" spans="1:34" s="494" customFormat="1" x14ac:dyDescent="0.25">
      <c r="A47" s="498">
        <v>2</v>
      </c>
      <c r="B47" s="824"/>
      <c r="C47" s="502" t="s">
        <v>924</v>
      </c>
      <c r="D47" s="487">
        <v>1</v>
      </c>
      <c r="E47" s="487"/>
      <c r="F47" s="487"/>
      <c r="G47" s="487">
        <v>1</v>
      </c>
      <c r="H47" s="487"/>
      <c r="I47" s="487"/>
      <c r="J47" s="487">
        <v>1</v>
      </c>
      <c r="K47" s="487"/>
      <c r="L47" s="487"/>
      <c r="M47" s="487">
        <v>1</v>
      </c>
      <c r="N47" s="487"/>
      <c r="O47" s="487"/>
      <c r="P47" s="487">
        <v>1</v>
      </c>
      <c r="Q47" s="487"/>
      <c r="R47" s="487"/>
      <c r="S47" s="487">
        <v>1</v>
      </c>
      <c r="T47" s="487"/>
      <c r="U47" s="487"/>
      <c r="V47" s="487">
        <v>1</v>
      </c>
      <c r="W47" s="487"/>
      <c r="X47" s="487"/>
      <c r="Y47" s="487">
        <v>1</v>
      </c>
      <c r="Z47" s="487"/>
      <c r="AA47" s="487"/>
      <c r="AB47" s="487">
        <v>1</v>
      </c>
      <c r="AC47" s="487"/>
      <c r="AD47" s="487"/>
      <c r="AE47" s="487">
        <v>1</v>
      </c>
      <c r="AF47" s="487"/>
      <c r="AG47" s="487"/>
      <c r="AH47" s="457">
        <f t="shared" si="18"/>
        <v>10</v>
      </c>
    </row>
    <row r="48" spans="1:34" s="494" customFormat="1" x14ac:dyDescent="0.25">
      <c r="A48" s="498">
        <v>3</v>
      </c>
      <c r="B48" s="824"/>
      <c r="C48" s="426" t="s">
        <v>912</v>
      </c>
      <c r="D48" s="487"/>
      <c r="E48" s="487"/>
      <c r="F48" s="487">
        <v>1</v>
      </c>
      <c r="G48" s="487">
        <v>1</v>
      </c>
      <c r="H48" s="487"/>
      <c r="I48" s="487"/>
      <c r="J48" s="487"/>
      <c r="K48" s="487">
        <v>1</v>
      </c>
      <c r="L48" s="487"/>
      <c r="M48" s="487"/>
      <c r="N48" s="487">
        <v>1</v>
      </c>
      <c r="O48" s="487"/>
      <c r="P48" s="487">
        <v>1</v>
      </c>
      <c r="Q48" s="487"/>
      <c r="R48" s="487"/>
      <c r="S48" s="487"/>
      <c r="T48" s="487">
        <v>1</v>
      </c>
      <c r="U48" s="487"/>
      <c r="V48" s="487"/>
      <c r="W48" s="487">
        <v>1</v>
      </c>
      <c r="X48" s="487"/>
      <c r="Y48" s="487">
        <v>1</v>
      </c>
      <c r="Z48" s="487"/>
      <c r="AA48" s="487"/>
      <c r="AB48" s="487"/>
      <c r="AC48" s="487">
        <v>1</v>
      </c>
      <c r="AD48" s="487"/>
      <c r="AE48" s="487"/>
      <c r="AF48" s="487">
        <v>1</v>
      </c>
      <c r="AG48" s="487"/>
      <c r="AH48" s="457">
        <f t="shared" si="18"/>
        <v>10</v>
      </c>
    </row>
    <row r="49" spans="1:34" s="494" customFormat="1" ht="26.25" x14ac:dyDescent="0.25">
      <c r="A49" s="498">
        <v>4</v>
      </c>
      <c r="B49" s="824"/>
      <c r="C49" s="502" t="s">
        <v>918</v>
      </c>
      <c r="D49" s="501">
        <v>1</v>
      </c>
      <c r="E49" s="489"/>
      <c r="F49" s="489"/>
      <c r="G49" s="501">
        <v>1</v>
      </c>
      <c r="H49" s="489"/>
      <c r="I49" s="489"/>
      <c r="J49" s="501">
        <v>1</v>
      </c>
      <c r="K49" s="489"/>
      <c r="L49" s="489"/>
      <c r="M49" s="501">
        <v>1</v>
      </c>
      <c r="N49" s="489"/>
      <c r="O49" s="489"/>
      <c r="P49" s="501">
        <v>1</v>
      </c>
      <c r="Q49" s="489"/>
      <c r="R49" s="489"/>
      <c r="S49" s="501">
        <v>1</v>
      </c>
      <c r="T49" s="489"/>
      <c r="U49" s="489"/>
      <c r="V49" s="501">
        <v>1</v>
      </c>
      <c r="W49" s="489"/>
      <c r="X49" s="489"/>
      <c r="Y49" s="501">
        <v>1</v>
      </c>
      <c r="Z49" s="489"/>
      <c r="AA49" s="489"/>
      <c r="AB49" s="501">
        <v>1</v>
      </c>
      <c r="AC49" s="489"/>
      <c r="AD49" s="489"/>
      <c r="AE49" s="501">
        <v>1</v>
      </c>
      <c r="AF49" s="489"/>
      <c r="AG49" s="489"/>
      <c r="AH49" s="457">
        <f t="shared" si="18"/>
        <v>10</v>
      </c>
    </row>
    <row r="50" spans="1:34" x14ac:dyDescent="0.25">
      <c r="A50" s="463"/>
      <c r="B50" s="824"/>
      <c r="C50" s="427" t="s">
        <v>376</v>
      </c>
      <c r="D50" s="442">
        <f>SUM(D46:D49)</f>
        <v>3</v>
      </c>
      <c r="E50" s="442">
        <f>SUM(E46:E49)</f>
        <v>0</v>
      </c>
      <c r="F50" s="442">
        <f>SUM(F46:F49)</f>
        <v>1</v>
      </c>
      <c r="G50" s="442">
        <f t="shared" ref="G50:AG50" si="19">SUM(G46:G49)</f>
        <v>4</v>
      </c>
      <c r="H50" s="442">
        <f t="shared" si="19"/>
        <v>0</v>
      </c>
      <c r="I50" s="442">
        <f t="shared" si="19"/>
        <v>0</v>
      </c>
      <c r="J50" s="476">
        <f t="shared" si="19"/>
        <v>3</v>
      </c>
      <c r="K50" s="476">
        <f t="shared" si="19"/>
        <v>1</v>
      </c>
      <c r="L50" s="476">
        <f t="shared" si="19"/>
        <v>0</v>
      </c>
      <c r="M50" s="442">
        <f t="shared" si="19"/>
        <v>3</v>
      </c>
      <c r="N50" s="442">
        <f t="shared" si="19"/>
        <v>1</v>
      </c>
      <c r="O50" s="442">
        <f t="shared" si="19"/>
        <v>0</v>
      </c>
      <c r="P50" s="442">
        <f t="shared" si="19"/>
        <v>3</v>
      </c>
      <c r="Q50" s="442">
        <f t="shared" si="19"/>
        <v>1</v>
      </c>
      <c r="R50" s="442">
        <f t="shared" si="19"/>
        <v>0</v>
      </c>
      <c r="S50" s="442">
        <f t="shared" si="19"/>
        <v>2</v>
      </c>
      <c r="T50" s="442">
        <f t="shared" si="19"/>
        <v>2</v>
      </c>
      <c r="U50" s="442">
        <f t="shared" si="19"/>
        <v>0</v>
      </c>
      <c r="V50" s="442">
        <f t="shared" si="19"/>
        <v>2</v>
      </c>
      <c r="W50" s="488">
        <f t="shared" si="19"/>
        <v>2</v>
      </c>
      <c r="X50" s="442">
        <f t="shared" si="19"/>
        <v>0</v>
      </c>
      <c r="Y50" s="442">
        <f t="shared" si="19"/>
        <v>3</v>
      </c>
      <c r="Z50" s="488">
        <f t="shared" si="19"/>
        <v>1</v>
      </c>
      <c r="AA50" s="442">
        <f t="shared" si="19"/>
        <v>0</v>
      </c>
      <c r="AB50" s="442">
        <f t="shared" si="19"/>
        <v>3</v>
      </c>
      <c r="AC50" s="442">
        <f t="shared" si="19"/>
        <v>1</v>
      </c>
      <c r="AD50" s="442">
        <f t="shared" si="19"/>
        <v>0</v>
      </c>
      <c r="AE50" s="442">
        <f t="shared" si="19"/>
        <v>2</v>
      </c>
      <c r="AF50" s="442">
        <f t="shared" si="19"/>
        <v>2</v>
      </c>
      <c r="AG50" s="442">
        <f t="shared" si="19"/>
        <v>0</v>
      </c>
      <c r="AH50" s="457">
        <f t="shared" si="18"/>
        <v>40</v>
      </c>
    </row>
    <row r="51" spans="1:34" ht="69" customHeight="1" x14ac:dyDescent="0.25">
      <c r="B51" s="824"/>
      <c r="C51" s="430" t="s">
        <v>684</v>
      </c>
      <c r="D51" s="814" t="s">
        <v>934</v>
      </c>
      <c r="E51" s="815"/>
      <c r="F51" s="816"/>
      <c r="G51" s="814" t="s">
        <v>976</v>
      </c>
      <c r="H51" s="815"/>
      <c r="I51" s="816"/>
      <c r="J51" s="810" t="s">
        <v>977</v>
      </c>
      <c r="K51" s="811"/>
      <c r="L51" s="812"/>
      <c r="M51" s="810" t="s">
        <v>978</v>
      </c>
      <c r="N51" s="811"/>
      <c r="O51" s="812"/>
      <c r="P51" s="810" t="s">
        <v>978</v>
      </c>
      <c r="Q51" s="811"/>
      <c r="R51" s="812"/>
      <c r="S51" s="810" t="s">
        <v>979</v>
      </c>
      <c r="T51" s="811"/>
      <c r="U51" s="812"/>
      <c r="V51" s="810" t="s">
        <v>979</v>
      </c>
      <c r="W51" s="811"/>
      <c r="X51" s="812"/>
      <c r="Y51" s="810" t="s">
        <v>979</v>
      </c>
      <c r="Z51" s="811"/>
      <c r="AA51" s="812"/>
      <c r="AB51" s="810" t="s">
        <v>979</v>
      </c>
      <c r="AC51" s="811"/>
      <c r="AD51" s="812"/>
      <c r="AE51" s="810" t="s">
        <v>980</v>
      </c>
      <c r="AF51" s="811"/>
      <c r="AG51" s="812"/>
      <c r="AH51" s="457"/>
    </row>
    <row r="52" spans="1:34" ht="24.75" customHeight="1" x14ac:dyDescent="0.25">
      <c r="B52" s="824" t="s">
        <v>896</v>
      </c>
      <c r="C52" s="437" t="s">
        <v>896</v>
      </c>
      <c r="D52" s="438" t="s">
        <v>25</v>
      </c>
      <c r="E52" s="439" t="s">
        <v>26</v>
      </c>
      <c r="F52" s="440" t="s">
        <v>27</v>
      </c>
      <c r="G52" s="438" t="s">
        <v>25</v>
      </c>
      <c r="H52" s="439" t="s">
        <v>26</v>
      </c>
      <c r="I52" s="440" t="s">
        <v>27</v>
      </c>
      <c r="J52" s="438" t="s">
        <v>25</v>
      </c>
      <c r="K52" s="439" t="s">
        <v>26</v>
      </c>
      <c r="L52" s="440" t="s">
        <v>27</v>
      </c>
      <c r="M52" s="438" t="s">
        <v>25</v>
      </c>
      <c r="N52" s="439" t="s">
        <v>26</v>
      </c>
      <c r="O52" s="440" t="s">
        <v>27</v>
      </c>
      <c r="P52" s="438" t="s">
        <v>25</v>
      </c>
      <c r="Q52" s="439" t="s">
        <v>26</v>
      </c>
      <c r="R52" s="440" t="s">
        <v>27</v>
      </c>
      <c r="S52" s="438" t="s">
        <v>25</v>
      </c>
      <c r="T52" s="439" t="s">
        <v>26</v>
      </c>
      <c r="U52" s="440" t="s">
        <v>27</v>
      </c>
      <c r="V52" s="438" t="s">
        <v>25</v>
      </c>
      <c r="W52" s="439" t="s">
        <v>26</v>
      </c>
      <c r="X52" s="440" t="s">
        <v>27</v>
      </c>
      <c r="Y52" s="438" t="s">
        <v>25</v>
      </c>
      <c r="Z52" s="439" t="s">
        <v>26</v>
      </c>
      <c r="AA52" s="440" t="s">
        <v>27</v>
      </c>
      <c r="AB52" s="438" t="s">
        <v>25</v>
      </c>
      <c r="AC52" s="439" t="s">
        <v>26</v>
      </c>
      <c r="AD52" s="440" t="s">
        <v>27</v>
      </c>
      <c r="AE52" s="438" t="s">
        <v>25</v>
      </c>
      <c r="AF52" s="439" t="s">
        <v>26</v>
      </c>
      <c r="AG52" s="440" t="s">
        <v>27</v>
      </c>
      <c r="AH52" s="457"/>
    </row>
    <row r="53" spans="1:34" ht="25.5" x14ac:dyDescent="0.25">
      <c r="A53" s="461">
        <v>1</v>
      </c>
      <c r="B53" s="824"/>
      <c r="C53" s="429" t="s">
        <v>922</v>
      </c>
      <c r="D53" s="441"/>
      <c r="E53" s="441">
        <v>1</v>
      </c>
      <c r="F53" s="441"/>
      <c r="G53" s="441"/>
      <c r="H53" s="441">
        <v>1</v>
      </c>
      <c r="I53" s="441"/>
      <c r="J53" s="475"/>
      <c r="K53" s="475">
        <v>1</v>
      </c>
      <c r="L53" s="475"/>
      <c r="M53" s="441"/>
      <c r="N53" s="441">
        <v>1</v>
      </c>
      <c r="O53" s="441"/>
      <c r="P53" s="441"/>
      <c r="Q53" s="441">
        <v>1</v>
      </c>
      <c r="R53" s="441"/>
      <c r="S53" s="441"/>
      <c r="T53" s="441">
        <v>1</v>
      </c>
      <c r="U53" s="441"/>
      <c r="V53" s="441"/>
      <c r="W53" s="487">
        <v>1</v>
      </c>
      <c r="X53" s="441"/>
      <c r="Y53" s="441"/>
      <c r="Z53" s="487">
        <v>1</v>
      </c>
      <c r="AA53" s="441"/>
      <c r="AB53" s="441"/>
      <c r="AC53" s="441">
        <v>1</v>
      </c>
      <c r="AD53" s="441"/>
      <c r="AE53" s="441"/>
      <c r="AF53" s="441">
        <v>1</v>
      </c>
      <c r="AG53" s="441"/>
      <c r="AH53" s="457">
        <f t="shared" ref="AH53:AH57" si="20">SUM(D53:AG53)</f>
        <v>10</v>
      </c>
    </row>
    <row r="54" spans="1:34" ht="25.5" x14ac:dyDescent="0.25">
      <c r="A54" s="461">
        <v>2</v>
      </c>
      <c r="B54" s="824"/>
      <c r="C54" s="429" t="s">
        <v>920</v>
      </c>
      <c r="D54" s="441">
        <v>1</v>
      </c>
      <c r="E54" s="441"/>
      <c r="F54" s="441"/>
      <c r="G54" s="441">
        <v>1</v>
      </c>
      <c r="H54" s="441"/>
      <c r="I54" s="441"/>
      <c r="J54" s="475"/>
      <c r="K54" s="475">
        <v>1</v>
      </c>
      <c r="L54" s="475"/>
      <c r="M54" s="441">
        <v>1</v>
      </c>
      <c r="N54" s="441"/>
      <c r="O54" s="441"/>
      <c r="P54" s="441">
        <v>1</v>
      </c>
      <c r="Q54" s="441"/>
      <c r="R54" s="441"/>
      <c r="S54" s="441"/>
      <c r="T54" s="441">
        <v>1</v>
      </c>
      <c r="U54" s="441"/>
      <c r="V54" s="441"/>
      <c r="W54" s="487">
        <v>1</v>
      </c>
      <c r="X54" s="441"/>
      <c r="Y54" s="441">
        <v>1</v>
      </c>
      <c r="Z54" s="487"/>
      <c r="AA54" s="441"/>
      <c r="AB54" s="441">
        <v>1</v>
      </c>
      <c r="AC54" s="441"/>
      <c r="AD54" s="441"/>
      <c r="AE54" s="441">
        <v>1</v>
      </c>
      <c r="AF54" s="441"/>
      <c r="AG54" s="441"/>
      <c r="AH54" s="457">
        <f t="shared" si="20"/>
        <v>10</v>
      </c>
    </row>
    <row r="55" spans="1:34" s="494" customFormat="1" ht="25.5" x14ac:dyDescent="0.25">
      <c r="A55" s="498">
        <v>3</v>
      </c>
      <c r="B55" s="824"/>
      <c r="C55" s="503" t="s">
        <v>921</v>
      </c>
      <c r="D55" s="501">
        <v>1</v>
      </c>
      <c r="E55" s="487"/>
      <c r="F55" s="487"/>
      <c r="G55" s="501">
        <v>1</v>
      </c>
      <c r="H55" s="487"/>
      <c r="I55" s="487"/>
      <c r="J55" s="501"/>
      <c r="K55" s="487">
        <v>1</v>
      </c>
      <c r="L55" s="487"/>
      <c r="M55" s="501">
        <v>1</v>
      </c>
      <c r="N55" s="487"/>
      <c r="O55" s="487"/>
      <c r="P55" s="487">
        <v>1</v>
      </c>
      <c r="Q55" s="487"/>
      <c r="R55" s="487"/>
      <c r="S55" s="487">
        <v>1</v>
      </c>
      <c r="T55" s="487"/>
      <c r="U55" s="487"/>
      <c r="V55" s="487">
        <v>1</v>
      </c>
      <c r="W55" s="487"/>
      <c r="X55" s="487"/>
      <c r="Y55" s="487">
        <v>1</v>
      </c>
      <c r="Z55" s="487"/>
      <c r="AA55" s="487"/>
      <c r="AB55" s="487">
        <v>1</v>
      </c>
      <c r="AC55" s="487"/>
      <c r="AD55" s="487"/>
      <c r="AE55" s="487">
        <v>1</v>
      </c>
      <c r="AF55" s="487"/>
      <c r="AG55" s="487"/>
      <c r="AH55" s="457">
        <f t="shared" si="20"/>
        <v>10</v>
      </c>
    </row>
    <row r="56" spans="1:34" x14ac:dyDescent="0.25">
      <c r="A56" s="461">
        <v>4</v>
      </c>
      <c r="B56" s="824"/>
      <c r="C56" s="429" t="s">
        <v>897</v>
      </c>
      <c r="D56" s="441">
        <v>1</v>
      </c>
      <c r="E56" s="441"/>
      <c r="F56" s="441"/>
      <c r="G56" s="441">
        <v>1</v>
      </c>
      <c r="H56" s="441"/>
      <c r="I56" s="441"/>
      <c r="J56" s="475"/>
      <c r="K56" s="475">
        <v>1</v>
      </c>
      <c r="L56" s="475"/>
      <c r="M56" s="441">
        <v>1</v>
      </c>
      <c r="N56" s="441"/>
      <c r="O56" s="441"/>
      <c r="P56" s="441">
        <v>1</v>
      </c>
      <c r="Q56" s="441"/>
      <c r="R56" s="441"/>
      <c r="S56" s="441">
        <v>1</v>
      </c>
      <c r="T56" s="441"/>
      <c r="U56" s="441"/>
      <c r="V56" s="441">
        <v>1</v>
      </c>
      <c r="W56" s="487"/>
      <c r="X56" s="441"/>
      <c r="Y56" s="441">
        <v>1</v>
      </c>
      <c r="Z56" s="487"/>
      <c r="AA56" s="441"/>
      <c r="AB56" s="441">
        <v>1</v>
      </c>
      <c r="AC56" s="441"/>
      <c r="AD56" s="441"/>
      <c r="AE56" s="441">
        <v>1</v>
      </c>
      <c r="AF56" s="441"/>
      <c r="AG56" s="441"/>
      <c r="AH56" s="457">
        <f t="shared" si="20"/>
        <v>10</v>
      </c>
    </row>
    <row r="57" spans="1:34" x14ac:dyDescent="0.25">
      <c r="A57" s="463"/>
      <c r="B57" s="824"/>
      <c r="C57" s="427" t="s">
        <v>376</v>
      </c>
      <c r="D57" s="442">
        <f>SUM(D53:D56)</f>
        <v>3</v>
      </c>
      <c r="E57" s="442">
        <f t="shared" ref="E57:AG57" si="21">SUM(E53:E56)</f>
        <v>1</v>
      </c>
      <c r="F57" s="442">
        <f t="shared" si="21"/>
        <v>0</v>
      </c>
      <c r="G57" s="442">
        <f t="shared" si="21"/>
        <v>3</v>
      </c>
      <c r="H57" s="442">
        <f t="shared" si="21"/>
        <v>1</v>
      </c>
      <c r="I57" s="442">
        <f t="shared" si="21"/>
        <v>0</v>
      </c>
      <c r="J57" s="476">
        <f t="shared" si="21"/>
        <v>0</v>
      </c>
      <c r="K57" s="476">
        <f t="shared" si="21"/>
        <v>4</v>
      </c>
      <c r="L57" s="476">
        <f t="shared" si="21"/>
        <v>0</v>
      </c>
      <c r="M57" s="442">
        <f t="shared" si="21"/>
        <v>3</v>
      </c>
      <c r="N57" s="442">
        <f t="shared" si="21"/>
        <v>1</v>
      </c>
      <c r="O57" s="442">
        <f t="shared" si="21"/>
        <v>0</v>
      </c>
      <c r="P57" s="442">
        <f t="shared" ref="P57:R57" si="22">SUM(P53:P56)</f>
        <v>3</v>
      </c>
      <c r="Q57" s="442">
        <f t="shared" si="22"/>
        <v>1</v>
      </c>
      <c r="R57" s="442">
        <f t="shared" si="22"/>
        <v>0</v>
      </c>
      <c r="S57" s="442">
        <f t="shared" ref="S57:AD57" si="23">SUM(S53:S56)</f>
        <v>2</v>
      </c>
      <c r="T57" s="442">
        <f t="shared" si="23"/>
        <v>2</v>
      </c>
      <c r="U57" s="442">
        <f t="shared" si="23"/>
        <v>0</v>
      </c>
      <c r="V57" s="442">
        <f t="shared" si="23"/>
        <v>2</v>
      </c>
      <c r="W57" s="488">
        <f t="shared" si="23"/>
        <v>2</v>
      </c>
      <c r="X57" s="442">
        <f t="shared" si="23"/>
        <v>0</v>
      </c>
      <c r="Y57" s="442">
        <f t="shared" si="23"/>
        <v>3</v>
      </c>
      <c r="Z57" s="488">
        <f t="shared" si="23"/>
        <v>1</v>
      </c>
      <c r="AA57" s="442">
        <f t="shared" si="23"/>
        <v>0</v>
      </c>
      <c r="AB57" s="442">
        <f t="shared" si="23"/>
        <v>3</v>
      </c>
      <c r="AC57" s="442">
        <f t="shared" si="23"/>
        <v>1</v>
      </c>
      <c r="AD57" s="442">
        <f t="shared" si="23"/>
        <v>0</v>
      </c>
      <c r="AE57" s="442">
        <f t="shared" si="21"/>
        <v>3</v>
      </c>
      <c r="AF57" s="442">
        <f t="shared" si="21"/>
        <v>1</v>
      </c>
      <c r="AG57" s="442">
        <f t="shared" si="21"/>
        <v>0</v>
      </c>
      <c r="AH57" s="457">
        <f t="shared" si="20"/>
        <v>40</v>
      </c>
    </row>
    <row r="58" spans="1:34" ht="66.75" customHeight="1" x14ac:dyDescent="0.25">
      <c r="B58" s="824"/>
      <c r="C58" s="445" t="s">
        <v>981</v>
      </c>
      <c r="D58" s="814" t="s">
        <v>982</v>
      </c>
      <c r="E58" s="815"/>
      <c r="F58" s="816"/>
      <c r="G58" s="814" t="s">
        <v>939</v>
      </c>
      <c r="H58" s="815"/>
      <c r="I58" s="816"/>
      <c r="J58" s="810" t="s">
        <v>977</v>
      </c>
      <c r="K58" s="811"/>
      <c r="L58" s="812"/>
      <c r="M58" s="810" t="s">
        <v>944</v>
      </c>
      <c r="N58" s="811"/>
      <c r="O58" s="812"/>
      <c r="P58" s="810" t="s">
        <v>944</v>
      </c>
      <c r="Q58" s="811"/>
      <c r="R58" s="812"/>
      <c r="S58" s="810" t="s">
        <v>979</v>
      </c>
      <c r="T58" s="811"/>
      <c r="U58" s="812"/>
      <c r="V58" s="810" t="s">
        <v>979</v>
      </c>
      <c r="W58" s="811"/>
      <c r="X58" s="812"/>
      <c r="Y58" s="810" t="s">
        <v>979</v>
      </c>
      <c r="Z58" s="811"/>
      <c r="AA58" s="812"/>
      <c r="AB58" s="810" t="s">
        <v>983</v>
      </c>
      <c r="AC58" s="811"/>
      <c r="AD58" s="812"/>
      <c r="AE58" s="810" t="s">
        <v>980</v>
      </c>
      <c r="AF58" s="811"/>
      <c r="AG58" s="812"/>
      <c r="AH58" s="457"/>
    </row>
    <row r="59" spans="1:34" ht="24" customHeight="1" x14ac:dyDescent="0.25">
      <c r="B59" s="824" t="s">
        <v>898</v>
      </c>
      <c r="C59" s="465" t="s">
        <v>898</v>
      </c>
      <c r="D59" s="438" t="s">
        <v>25</v>
      </c>
      <c r="E59" s="439" t="s">
        <v>26</v>
      </c>
      <c r="F59" s="440" t="s">
        <v>27</v>
      </c>
      <c r="G59" s="438" t="s">
        <v>25</v>
      </c>
      <c r="H59" s="439" t="s">
        <v>26</v>
      </c>
      <c r="I59" s="440" t="s">
        <v>27</v>
      </c>
      <c r="J59" s="438" t="s">
        <v>25</v>
      </c>
      <c r="K59" s="439" t="s">
        <v>26</v>
      </c>
      <c r="L59" s="440" t="s">
        <v>27</v>
      </c>
      <c r="M59" s="438" t="s">
        <v>25</v>
      </c>
      <c r="N59" s="439" t="s">
        <v>26</v>
      </c>
      <c r="O59" s="440" t="s">
        <v>27</v>
      </c>
      <c r="P59" s="438" t="s">
        <v>25</v>
      </c>
      <c r="Q59" s="439" t="s">
        <v>26</v>
      </c>
      <c r="R59" s="440" t="s">
        <v>27</v>
      </c>
      <c r="S59" s="438" t="s">
        <v>25</v>
      </c>
      <c r="T59" s="439" t="s">
        <v>26</v>
      </c>
      <c r="U59" s="440" t="s">
        <v>27</v>
      </c>
      <c r="V59" s="438" t="s">
        <v>25</v>
      </c>
      <c r="W59" s="439" t="s">
        <v>26</v>
      </c>
      <c r="X59" s="440" t="s">
        <v>27</v>
      </c>
      <c r="Y59" s="438" t="s">
        <v>25</v>
      </c>
      <c r="Z59" s="439" t="s">
        <v>26</v>
      </c>
      <c r="AA59" s="440" t="s">
        <v>27</v>
      </c>
      <c r="AB59" s="438" t="s">
        <v>25</v>
      </c>
      <c r="AC59" s="439" t="s">
        <v>26</v>
      </c>
      <c r="AD59" s="440" t="s">
        <v>27</v>
      </c>
      <c r="AE59" s="438" t="s">
        <v>25</v>
      </c>
      <c r="AF59" s="439" t="s">
        <v>26</v>
      </c>
      <c r="AG59" s="440" t="s">
        <v>27</v>
      </c>
      <c r="AH59" s="457"/>
    </row>
    <row r="60" spans="1:34" x14ac:dyDescent="0.25">
      <c r="A60" s="461">
        <v>1</v>
      </c>
      <c r="B60" s="824"/>
      <c r="C60" s="434" t="s">
        <v>899</v>
      </c>
      <c r="D60" s="441"/>
      <c r="E60" s="441"/>
      <c r="F60" s="441">
        <v>1</v>
      </c>
      <c r="G60" s="441">
        <v>1</v>
      </c>
      <c r="H60" s="441"/>
      <c r="I60" s="441"/>
      <c r="J60" s="475"/>
      <c r="K60" s="475"/>
      <c r="L60" s="475">
        <v>1</v>
      </c>
      <c r="M60" s="441"/>
      <c r="N60" s="441"/>
      <c r="O60" s="441">
        <v>1</v>
      </c>
      <c r="P60" s="441">
        <v>1</v>
      </c>
      <c r="Q60" s="441"/>
      <c r="R60" s="441"/>
      <c r="S60" s="441"/>
      <c r="T60" s="441"/>
      <c r="U60" s="441">
        <v>1</v>
      </c>
      <c r="V60" s="441"/>
      <c r="W60" s="487"/>
      <c r="X60" s="441">
        <v>1</v>
      </c>
      <c r="Y60" s="441">
        <v>1</v>
      </c>
      <c r="Z60" s="487"/>
      <c r="AA60" s="441"/>
      <c r="AB60" s="441">
        <v>1</v>
      </c>
      <c r="AC60" s="441"/>
      <c r="AD60" s="441"/>
      <c r="AE60" s="441"/>
      <c r="AF60" s="441"/>
      <c r="AG60" s="441">
        <v>1</v>
      </c>
      <c r="AH60" s="457">
        <f t="shared" ref="AH60:AH62" si="24">SUM(D60:AG60)</f>
        <v>10</v>
      </c>
    </row>
    <row r="61" spans="1:34" s="494" customFormat="1" ht="26.25" x14ac:dyDescent="0.25">
      <c r="A61" s="498">
        <v>2</v>
      </c>
      <c r="B61" s="824"/>
      <c r="C61" s="499" t="s">
        <v>923</v>
      </c>
      <c r="D61" s="487">
        <v>1</v>
      </c>
      <c r="E61" s="487"/>
      <c r="F61" s="487"/>
      <c r="G61" s="487">
        <v>1</v>
      </c>
      <c r="H61" s="487"/>
      <c r="I61" s="487"/>
      <c r="J61" s="487"/>
      <c r="K61" s="487"/>
      <c r="L61" s="487">
        <v>1</v>
      </c>
      <c r="M61" s="487"/>
      <c r="N61" s="487"/>
      <c r="O61" s="487">
        <v>1</v>
      </c>
      <c r="P61" s="487">
        <v>1</v>
      </c>
      <c r="Q61" s="487"/>
      <c r="R61" s="487"/>
      <c r="S61" s="487"/>
      <c r="T61" s="487"/>
      <c r="U61" s="487">
        <v>1</v>
      </c>
      <c r="V61" s="487"/>
      <c r="W61" s="487"/>
      <c r="X61" s="487">
        <v>1</v>
      </c>
      <c r="Y61" s="487">
        <v>1</v>
      </c>
      <c r="Z61" s="487"/>
      <c r="AA61" s="487"/>
      <c r="AB61" s="487"/>
      <c r="AC61" s="487"/>
      <c r="AD61" s="487">
        <v>1</v>
      </c>
      <c r="AE61" s="487"/>
      <c r="AF61" s="487"/>
      <c r="AG61" s="487">
        <v>1</v>
      </c>
      <c r="AH61" s="457">
        <f t="shared" si="24"/>
        <v>10</v>
      </c>
    </row>
    <row r="62" spans="1:34" x14ac:dyDescent="0.25">
      <c r="A62" s="463"/>
      <c r="B62" s="824"/>
      <c r="C62" s="427" t="s">
        <v>376</v>
      </c>
      <c r="D62" s="442">
        <f>+D60+D61</f>
        <v>1</v>
      </c>
      <c r="E62" s="442">
        <f t="shared" ref="E62:AG62" si="25">+E60+E61</f>
        <v>0</v>
      </c>
      <c r="F62" s="442">
        <f t="shared" si="25"/>
        <v>1</v>
      </c>
      <c r="G62" s="442">
        <f t="shared" si="25"/>
        <v>2</v>
      </c>
      <c r="H62" s="442">
        <f t="shared" si="25"/>
        <v>0</v>
      </c>
      <c r="I62" s="442">
        <f t="shared" si="25"/>
        <v>0</v>
      </c>
      <c r="J62" s="476">
        <f t="shared" si="25"/>
        <v>0</v>
      </c>
      <c r="K62" s="476">
        <f t="shared" si="25"/>
        <v>0</v>
      </c>
      <c r="L62" s="476">
        <f t="shared" si="25"/>
        <v>2</v>
      </c>
      <c r="M62" s="442">
        <f t="shared" si="25"/>
        <v>0</v>
      </c>
      <c r="N62" s="442">
        <f t="shared" si="25"/>
        <v>0</v>
      </c>
      <c r="O62" s="442">
        <f t="shared" si="25"/>
        <v>2</v>
      </c>
      <c r="P62" s="442">
        <f t="shared" si="25"/>
        <v>2</v>
      </c>
      <c r="Q62" s="442">
        <f t="shared" si="25"/>
        <v>0</v>
      </c>
      <c r="R62" s="442">
        <f t="shared" si="25"/>
        <v>0</v>
      </c>
      <c r="S62" s="442">
        <f t="shared" si="25"/>
        <v>0</v>
      </c>
      <c r="T62" s="442">
        <f t="shared" si="25"/>
        <v>0</v>
      </c>
      <c r="U62" s="442">
        <f t="shared" si="25"/>
        <v>2</v>
      </c>
      <c r="V62" s="442">
        <f t="shared" si="25"/>
        <v>0</v>
      </c>
      <c r="W62" s="488">
        <f t="shared" si="25"/>
        <v>0</v>
      </c>
      <c r="X62" s="442">
        <f t="shared" si="25"/>
        <v>2</v>
      </c>
      <c r="Y62" s="442">
        <f t="shared" si="25"/>
        <v>2</v>
      </c>
      <c r="Z62" s="488">
        <f t="shared" si="25"/>
        <v>0</v>
      </c>
      <c r="AA62" s="442">
        <f t="shared" si="25"/>
        <v>0</v>
      </c>
      <c r="AB62" s="442">
        <f t="shared" si="25"/>
        <v>1</v>
      </c>
      <c r="AC62" s="442">
        <f t="shared" si="25"/>
        <v>0</v>
      </c>
      <c r="AD62" s="442">
        <f t="shared" si="25"/>
        <v>1</v>
      </c>
      <c r="AE62" s="442">
        <f t="shared" si="25"/>
        <v>0</v>
      </c>
      <c r="AF62" s="442">
        <f t="shared" si="25"/>
        <v>0</v>
      </c>
      <c r="AG62" s="442">
        <f t="shared" si="25"/>
        <v>2</v>
      </c>
      <c r="AH62" s="457">
        <f t="shared" si="24"/>
        <v>20</v>
      </c>
    </row>
    <row r="63" spans="1:34" ht="51" customHeight="1" x14ac:dyDescent="0.25">
      <c r="B63" s="824"/>
      <c r="C63" s="428" t="s">
        <v>684</v>
      </c>
      <c r="D63" s="810" t="s">
        <v>935</v>
      </c>
      <c r="E63" s="811"/>
      <c r="F63" s="812"/>
      <c r="G63" s="810" t="s">
        <v>935</v>
      </c>
      <c r="H63" s="811"/>
      <c r="I63" s="812"/>
      <c r="J63" s="810" t="s">
        <v>935</v>
      </c>
      <c r="K63" s="811"/>
      <c r="L63" s="812"/>
      <c r="M63" s="810" t="s">
        <v>935</v>
      </c>
      <c r="N63" s="811"/>
      <c r="O63" s="812"/>
      <c r="P63" s="810" t="s">
        <v>935</v>
      </c>
      <c r="Q63" s="811"/>
      <c r="R63" s="812"/>
      <c r="S63" s="810" t="s">
        <v>935</v>
      </c>
      <c r="T63" s="811"/>
      <c r="U63" s="812"/>
      <c r="V63" s="810" t="s">
        <v>935</v>
      </c>
      <c r="W63" s="811"/>
      <c r="X63" s="812"/>
      <c r="Y63" s="810" t="s">
        <v>935</v>
      </c>
      <c r="Z63" s="811"/>
      <c r="AA63" s="812"/>
      <c r="AB63" s="810" t="s">
        <v>935</v>
      </c>
      <c r="AC63" s="811"/>
      <c r="AD63" s="812"/>
      <c r="AE63" s="810" t="s">
        <v>935</v>
      </c>
      <c r="AF63" s="811"/>
      <c r="AG63" s="812"/>
      <c r="AH63" s="457"/>
    </row>
    <row r="64" spans="1:34" ht="27" customHeight="1" x14ac:dyDescent="0.25">
      <c r="A64" s="419">
        <f>+A61+A56+A49+A42+A36+A28+A20+A14</f>
        <v>28</v>
      </c>
      <c r="B64" s="446"/>
      <c r="C64" s="69"/>
      <c r="D64" s="453">
        <f t="shared" ref="D64:AG64" si="26">+D62+D50+D43+D37+D29+D21+D15+D57</f>
        <v>14</v>
      </c>
      <c r="E64" s="453">
        <f t="shared" si="26"/>
        <v>10</v>
      </c>
      <c r="F64" s="453">
        <f t="shared" si="26"/>
        <v>4</v>
      </c>
      <c r="G64" s="453">
        <f t="shared" si="26"/>
        <v>22</v>
      </c>
      <c r="H64" s="453">
        <f t="shared" si="26"/>
        <v>3</v>
      </c>
      <c r="I64" s="453">
        <f t="shared" si="26"/>
        <v>3</v>
      </c>
      <c r="J64" s="478">
        <f t="shared" si="26"/>
        <v>10</v>
      </c>
      <c r="K64" s="478">
        <f t="shared" si="26"/>
        <v>12</v>
      </c>
      <c r="L64" s="478">
        <f t="shared" si="26"/>
        <v>7</v>
      </c>
      <c r="M64" s="453">
        <f t="shared" si="26"/>
        <v>16</v>
      </c>
      <c r="N64" s="453">
        <f t="shared" si="26"/>
        <v>6</v>
      </c>
      <c r="O64" s="453">
        <f t="shared" si="26"/>
        <v>6</v>
      </c>
      <c r="P64" s="453">
        <f t="shared" ref="P64:R64" si="27">+P62+P50+P43+P37+P29+P21+P15+P57</f>
        <v>17</v>
      </c>
      <c r="Q64" s="453">
        <f t="shared" si="27"/>
        <v>6</v>
      </c>
      <c r="R64" s="453">
        <f t="shared" si="27"/>
        <v>5</v>
      </c>
      <c r="S64" s="453">
        <f t="shared" ref="S64:AD64" si="28">+S62+S50+S43+S37+S29+S21+S15+S57</f>
        <v>16</v>
      </c>
      <c r="T64" s="453">
        <f t="shared" si="28"/>
        <v>8</v>
      </c>
      <c r="U64" s="453">
        <f t="shared" si="28"/>
        <v>4</v>
      </c>
      <c r="V64" s="453">
        <f t="shared" si="28"/>
        <v>14</v>
      </c>
      <c r="W64" s="490">
        <f t="shared" si="28"/>
        <v>10</v>
      </c>
      <c r="X64" s="453">
        <f t="shared" si="28"/>
        <v>4</v>
      </c>
      <c r="Y64" s="453">
        <f t="shared" si="28"/>
        <v>18</v>
      </c>
      <c r="Z64" s="490">
        <f t="shared" si="28"/>
        <v>9</v>
      </c>
      <c r="AA64" s="453">
        <f t="shared" si="28"/>
        <v>1</v>
      </c>
      <c r="AB64" s="453">
        <f t="shared" si="28"/>
        <v>20</v>
      </c>
      <c r="AC64" s="453">
        <f t="shared" si="28"/>
        <v>6</v>
      </c>
      <c r="AD64" s="453">
        <f t="shared" si="28"/>
        <v>2</v>
      </c>
      <c r="AE64" s="453">
        <f t="shared" si="26"/>
        <v>17</v>
      </c>
      <c r="AF64" s="453">
        <f t="shared" si="26"/>
        <v>7</v>
      </c>
      <c r="AG64" s="453">
        <f t="shared" si="26"/>
        <v>4</v>
      </c>
      <c r="AH64" s="456"/>
    </row>
    <row r="65" spans="2:34" ht="23.25" customHeight="1" x14ac:dyDescent="0.25">
      <c r="B65" s="446"/>
      <c r="C65" s="69"/>
      <c r="D65" s="822">
        <f>+D64+E64+F64</f>
        <v>28</v>
      </c>
      <c r="E65" s="822"/>
      <c r="F65" s="822"/>
      <c r="G65" s="822">
        <f>+G64+H64+I64</f>
        <v>28</v>
      </c>
      <c r="H65" s="822"/>
      <c r="I65" s="822"/>
      <c r="J65" s="823">
        <f>+J64+K64+L64</f>
        <v>29</v>
      </c>
      <c r="K65" s="823"/>
      <c r="L65" s="823"/>
      <c r="M65" s="822">
        <f>+M64+N64+O64</f>
        <v>28</v>
      </c>
      <c r="N65" s="822"/>
      <c r="O65" s="822"/>
      <c r="P65" s="822">
        <f>+P64+Q64+R64</f>
        <v>28</v>
      </c>
      <c r="Q65" s="822"/>
      <c r="R65" s="822"/>
      <c r="S65" s="822">
        <f t="shared" ref="S65" si="29">+S64+T64+U64</f>
        <v>28</v>
      </c>
      <c r="T65" s="822"/>
      <c r="U65" s="822"/>
      <c r="V65" s="822">
        <f t="shared" ref="V65" si="30">+V64+W64+X64</f>
        <v>28</v>
      </c>
      <c r="W65" s="822"/>
      <c r="X65" s="822"/>
      <c r="Y65" s="822">
        <f t="shared" ref="Y65" si="31">+Y64+Z64+AA64</f>
        <v>28</v>
      </c>
      <c r="Z65" s="822"/>
      <c r="AA65" s="822"/>
      <c r="AB65" s="822">
        <f t="shared" ref="AB65" si="32">+AB64+AC64+AD64</f>
        <v>28</v>
      </c>
      <c r="AC65" s="822"/>
      <c r="AD65" s="822"/>
      <c r="AE65" s="822">
        <f>+AE64+AF64+AG64</f>
        <v>28</v>
      </c>
      <c r="AF65" s="822"/>
      <c r="AG65" s="822"/>
      <c r="AH65" s="456"/>
    </row>
    <row r="66" spans="2:34" x14ac:dyDescent="0.25">
      <c r="B66" s="446"/>
      <c r="C66" s="452" t="s">
        <v>25</v>
      </c>
      <c r="D66" s="447">
        <f>+D64+G64+J64+M64+P64+S64+V64+Y64+AB64+AE64</f>
        <v>164</v>
      </c>
      <c r="E66" s="448">
        <f>+D66/$D$69</f>
        <v>0.58362989323843417</v>
      </c>
      <c r="F66" s="447"/>
      <c r="G66" s="447"/>
      <c r="H66" s="447"/>
      <c r="I66" s="447"/>
      <c r="J66" s="479"/>
      <c r="K66" s="479"/>
      <c r="L66" s="479"/>
      <c r="M66" s="447"/>
      <c r="N66" s="447"/>
      <c r="O66" s="447"/>
      <c r="P66" s="447"/>
      <c r="Q66" s="447"/>
      <c r="R66" s="447"/>
      <c r="S66" s="447"/>
      <c r="T66" s="447"/>
      <c r="U66" s="447"/>
      <c r="V66" s="447"/>
      <c r="W66" s="491"/>
      <c r="X66" s="447"/>
      <c r="Y66" s="447"/>
      <c r="Z66" s="491"/>
      <c r="AA66" s="447"/>
      <c r="AB66" s="447"/>
      <c r="AC66" s="447"/>
      <c r="AD66" s="447"/>
      <c r="AE66" s="447"/>
      <c r="AF66" s="447"/>
      <c r="AG66" s="447"/>
      <c r="AH66" s="456"/>
    </row>
    <row r="67" spans="2:34" x14ac:dyDescent="0.25">
      <c r="B67" s="446"/>
      <c r="C67" s="452" t="s">
        <v>26</v>
      </c>
      <c r="D67" s="447">
        <f>+E64+H64+K64+N64+Q64+T64+W64+Z64+AC64+AF64</f>
        <v>77</v>
      </c>
      <c r="E67" s="448">
        <f>+D67/$D$69</f>
        <v>0.27402135231316727</v>
      </c>
      <c r="F67" s="447"/>
      <c r="G67" s="447"/>
      <c r="H67" s="447"/>
      <c r="I67" s="447"/>
      <c r="J67" s="479"/>
      <c r="K67" s="479"/>
      <c r="L67" s="479"/>
      <c r="M67" s="447"/>
      <c r="N67" s="447"/>
      <c r="O67" s="447"/>
      <c r="P67" s="447"/>
      <c r="Q67" s="447"/>
      <c r="R67" s="447"/>
      <c r="S67" s="447"/>
      <c r="T67" s="447"/>
      <c r="U67" s="447"/>
      <c r="V67" s="447"/>
      <c r="W67" s="491"/>
      <c r="X67" s="447"/>
      <c r="Y67" s="447"/>
      <c r="Z67" s="491"/>
      <c r="AA67" s="447"/>
      <c r="AB67" s="447"/>
      <c r="AC67" s="447"/>
      <c r="AD67" s="447"/>
      <c r="AE67" s="447"/>
      <c r="AF67" s="447"/>
      <c r="AG67" s="447"/>
      <c r="AH67" s="456"/>
    </row>
    <row r="68" spans="2:34" x14ac:dyDescent="0.25">
      <c r="B68" s="446"/>
      <c r="C68" s="452" t="s">
        <v>27</v>
      </c>
      <c r="D68" s="447">
        <f>+F64+I64+L64+O64+R64+U64+X64+AA64+AD64+AG64</f>
        <v>40</v>
      </c>
      <c r="E68" s="448">
        <f t="shared" ref="E68:E69" si="33">+D68/$D$69</f>
        <v>0.14234875444839859</v>
      </c>
      <c r="F68" s="447"/>
      <c r="G68" s="447"/>
      <c r="H68" s="447"/>
      <c r="I68" s="447"/>
      <c r="J68" s="479"/>
      <c r="K68" s="479"/>
      <c r="L68" s="479"/>
      <c r="M68" s="447"/>
      <c r="N68" s="447"/>
      <c r="O68" s="447"/>
      <c r="P68" s="447"/>
      <c r="Q68" s="447"/>
      <c r="R68" s="447"/>
      <c r="S68" s="447"/>
      <c r="T68" s="447"/>
      <c r="U68" s="447"/>
      <c r="V68" s="447"/>
      <c r="W68" s="491"/>
      <c r="X68" s="447"/>
      <c r="Y68" s="447"/>
      <c r="Z68" s="491"/>
      <c r="AA68" s="447"/>
      <c r="AB68" s="447"/>
      <c r="AC68" s="447"/>
      <c r="AD68" s="447"/>
      <c r="AE68" s="447"/>
      <c r="AF68" s="447"/>
      <c r="AG68" s="447"/>
      <c r="AH68" s="456"/>
    </row>
    <row r="69" spans="2:34" x14ac:dyDescent="0.25">
      <c r="B69" s="446"/>
      <c r="C69" s="69"/>
      <c r="D69" s="447">
        <f>SUM(D66:D68)</f>
        <v>281</v>
      </c>
      <c r="E69" s="449">
        <f t="shared" si="33"/>
        <v>1</v>
      </c>
      <c r="F69" s="447"/>
      <c r="H69" s="447"/>
      <c r="I69" s="447"/>
      <c r="J69" s="479"/>
      <c r="K69" s="479"/>
      <c r="L69" s="479"/>
      <c r="M69" s="447"/>
      <c r="N69" s="447"/>
      <c r="O69" s="447"/>
      <c r="P69" s="447"/>
      <c r="Q69" s="447"/>
      <c r="R69" s="447"/>
      <c r="S69" s="447"/>
      <c r="T69" s="447"/>
      <c r="U69" s="447"/>
      <c r="V69" s="447"/>
      <c r="W69" s="491"/>
      <c r="X69" s="447"/>
      <c r="Y69" s="447"/>
      <c r="Z69" s="491"/>
      <c r="AA69" s="447"/>
      <c r="AB69" s="447"/>
      <c r="AC69" s="447"/>
      <c r="AD69" s="447"/>
      <c r="AE69" s="447"/>
      <c r="AF69" s="447"/>
      <c r="AG69" s="447"/>
      <c r="AH69" s="456"/>
    </row>
    <row r="70" spans="2:34" x14ac:dyDescent="0.25">
      <c r="B70" s="446"/>
      <c r="F70" s="69"/>
      <c r="G70" s="69"/>
      <c r="H70" s="69"/>
      <c r="I70" s="69"/>
      <c r="J70" s="480"/>
      <c r="K70" s="480"/>
      <c r="L70" s="480"/>
      <c r="M70" s="69"/>
      <c r="N70" s="69"/>
      <c r="O70" s="69"/>
      <c r="P70" s="69"/>
      <c r="Q70" s="69"/>
      <c r="R70" s="69"/>
      <c r="S70" s="69"/>
      <c r="T70" s="69"/>
      <c r="U70" s="69"/>
      <c r="V70" s="69"/>
      <c r="W70" s="492"/>
      <c r="X70" s="69"/>
      <c r="Y70" s="69"/>
      <c r="Z70" s="492"/>
      <c r="AA70" s="69"/>
      <c r="AB70" s="69"/>
      <c r="AC70" s="69"/>
      <c r="AD70" s="69"/>
      <c r="AE70" s="69"/>
      <c r="AF70" s="69"/>
      <c r="AG70" s="69"/>
      <c r="AH70" s="458"/>
    </row>
    <row r="71" spans="2:34" x14ac:dyDescent="0.25">
      <c r="B71" s="446"/>
      <c r="C71" s="469"/>
      <c r="D71" s="69"/>
      <c r="E71" s="69"/>
      <c r="F71" s="69"/>
      <c r="G71" s="69"/>
      <c r="H71" s="69"/>
      <c r="I71" s="69"/>
      <c r="J71" s="480"/>
      <c r="K71" s="480"/>
      <c r="L71" s="480"/>
      <c r="M71" s="69"/>
      <c r="N71" s="69"/>
      <c r="O71" s="69"/>
      <c r="P71" s="69"/>
      <c r="Q71" s="69"/>
      <c r="R71" s="69"/>
      <c r="S71" s="69"/>
      <c r="T71" s="69"/>
      <c r="U71" s="69"/>
      <c r="V71" s="69"/>
      <c r="W71" s="492"/>
      <c r="X71" s="69"/>
      <c r="Y71" s="69"/>
      <c r="Z71" s="492"/>
      <c r="AA71" s="69"/>
      <c r="AB71" s="69"/>
      <c r="AC71" s="69"/>
      <c r="AD71" s="69"/>
      <c r="AE71" s="69"/>
      <c r="AF71" s="69"/>
      <c r="AG71" s="69"/>
      <c r="AH71" s="458"/>
    </row>
    <row r="72" spans="2:34" x14ac:dyDescent="0.25">
      <c r="B72" s="446"/>
      <c r="C72" s="452" t="s">
        <v>929</v>
      </c>
      <c r="D72" s="69"/>
      <c r="E72" s="497">
        <f>+E66+E68</f>
        <v>0.72597864768683273</v>
      </c>
      <c r="F72" s="69"/>
      <c r="G72" s="69"/>
      <c r="H72" s="69"/>
      <c r="I72" s="69"/>
      <c r="J72" s="480"/>
      <c r="K72" s="480"/>
      <c r="L72" s="480"/>
      <c r="M72" s="69"/>
      <c r="N72" s="69"/>
      <c r="O72" s="69"/>
      <c r="P72" s="69"/>
      <c r="Q72" s="69"/>
      <c r="R72" s="69"/>
      <c r="S72" s="69"/>
      <c r="T72" s="69"/>
      <c r="U72" s="69"/>
      <c r="V72" s="69"/>
      <c r="W72" s="492"/>
      <c r="X72" s="69"/>
      <c r="Y72" s="69"/>
      <c r="Z72" s="492"/>
      <c r="AA72" s="69"/>
      <c r="AB72" s="69"/>
      <c r="AC72" s="69"/>
      <c r="AD72" s="69"/>
      <c r="AE72" s="69"/>
      <c r="AF72" s="69"/>
      <c r="AG72" s="69"/>
      <c r="AH72" s="458"/>
    </row>
    <row r="73" spans="2:34" x14ac:dyDescent="0.25">
      <c r="B73" s="446"/>
      <c r="C73" s="469"/>
      <c r="D73" s="69"/>
      <c r="E73" s="69"/>
      <c r="F73" s="69"/>
      <c r="G73" s="69"/>
      <c r="H73" s="69"/>
      <c r="I73" s="69"/>
      <c r="J73" s="480"/>
      <c r="K73" s="480"/>
      <c r="L73" s="480"/>
      <c r="M73" s="69"/>
      <c r="N73" s="69"/>
      <c r="O73" s="69"/>
      <c r="P73" s="69"/>
      <c r="Q73" s="69"/>
      <c r="R73" s="69"/>
      <c r="S73" s="69"/>
      <c r="T73" s="69"/>
      <c r="U73" s="69"/>
      <c r="V73" s="69"/>
      <c r="W73" s="492"/>
      <c r="X73" s="69"/>
      <c r="Y73" s="69"/>
      <c r="Z73" s="492"/>
      <c r="AA73" s="69"/>
      <c r="AB73" s="69"/>
      <c r="AC73" s="69"/>
      <c r="AD73" s="69"/>
      <c r="AE73" s="69"/>
      <c r="AF73" s="69"/>
      <c r="AG73" s="69"/>
      <c r="AH73" s="458"/>
    </row>
    <row r="74" spans="2:34" x14ac:dyDescent="0.25">
      <c r="B74" s="446"/>
      <c r="C74" s="69"/>
      <c r="D74" s="69"/>
      <c r="E74" s="69"/>
      <c r="F74" s="69"/>
      <c r="G74" s="69"/>
      <c r="H74" s="69"/>
      <c r="I74" s="69"/>
      <c r="J74" s="480"/>
      <c r="K74" s="480"/>
      <c r="L74" s="480"/>
      <c r="M74" s="69"/>
      <c r="N74" s="69"/>
      <c r="O74" s="69"/>
      <c r="P74" s="69"/>
      <c r="Q74" s="69"/>
      <c r="R74" s="69"/>
      <c r="S74" s="69"/>
      <c r="T74" s="69"/>
      <c r="U74" s="69"/>
      <c r="V74" s="69"/>
      <c r="W74" s="492"/>
      <c r="X74" s="69"/>
      <c r="Y74" s="69"/>
      <c r="Z74" s="492"/>
      <c r="AA74" s="69"/>
      <c r="AB74" s="69"/>
      <c r="AC74" s="69"/>
      <c r="AD74" s="69"/>
      <c r="AE74" s="69"/>
      <c r="AF74" s="69"/>
      <c r="AG74" s="69"/>
      <c r="AH74" s="458"/>
    </row>
    <row r="75" spans="2:34" x14ac:dyDescent="0.25">
      <c r="B75" s="450"/>
      <c r="C75" s="451"/>
      <c r="D75" s="451"/>
      <c r="E75" s="451"/>
      <c r="F75" s="451"/>
      <c r="G75" s="451"/>
      <c r="H75" s="451"/>
      <c r="I75" s="451"/>
      <c r="J75" s="481"/>
      <c r="K75" s="481"/>
      <c r="L75" s="481"/>
      <c r="M75" s="451"/>
      <c r="N75" s="451"/>
      <c r="O75" s="451"/>
      <c r="P75" s="451"/>
      <c r="Q75" s="451"/>
      <c r="R75" s="451"/>
      <c r="S75" s="451"/>
      <c r="T75" s="451"/>
      <c r="U75" s="451"/>
      <c r="V75" s="451"/>
      <c r="W75" s="493"/>
      <c r="X75" s="451"/>
      <c r="Y75" s="451"/>
      <c r="Z75" s="493"/>
      <c r="AA75" s="451"/>
      <c r="AB75" s="451"/>
      <c r="AC75" s="451"/>
      <c r="AD75" s="451"/>
      <c r="AE75" s="451"/>
      <c r="AF75" s="451"/>
      <c r="AG75" s="451"/>
      <c r="AH75" s="459"/>
    </row>
  </sheetData>
  <mergeCells count="118">
    <mergeCell ref="B9:C9"/>
    <mergeCell ref="B11:C11"/>
    <mergeCell ref="B7:C7"/>
    <mergeCell ref="B8:C8"/>
    <mergeCell ref="B10:C10"/>
    <mergeCell ref="D11:F11"/>
    <mergeCell ref="G11:I11"/>
    <mergeCell ref="J11:L11"/>
    <mergeCell ref="M11:O11"/>
    <mergeCell ref="B12:B16"/>
    <mergeCell ref="D16:F16"/>
    <mergeCell ref="G16:I16"/>
    <mergeCell ref="J16:L16"/>
    <mergeCell ref="M16:O16"/>
    <mergeCell ref="AE16:AG16"/>
    <mergeCell ref="B17:B22"/>
    <mergeCell ref="D22:F22"/>
    <mergeCell ref="G22:I22"/>
    <mergeCell ref="J22:L22"/>
    <mergeCell ref="M22:O22"/>
    <mergeCell ref="P16:R16"/>
    <mergeCell ref="S16:U16"/>
    <mergeCell ref="V16:X16"/>
    <mergeCell ref="Y16:AA16"/>
    <mergeCell ref="AB16:AD16"/>
    <mergeCell ref="P22:R22"/>
    <mergeCell ref="S22:U22"/>
    <mergeCell ref="V22:X22"/>
    <mergeCell ref="Y22:AA22"/>
    <mergeCell ref="AB22:AD22"/>
    <mergeCell ref="AE30:AG30"/>
    <mergeCell ref="B31:B38"/>
    <mergeCell ref="D38:F38"/>
    <mergeCell ref="G38:I38"/>
    <mergeCell ref="J38:L38"/>
    <mergeCell ref="M38:O38"/>
    <mergeCell ref="B23:B30"/>
    <mergeCell ref="D30:F30"/>
    <mergeCell ref="G30:I30"/>
    <mergeCell ref="J30:L30"/>
    <mergeCell ref="M30:O30"/>
    <mergeCell ref="P30:R30"/>
    <mergeCell ref="S30:U30"/>
    <mergeCell ref="V30:X30"/>
    <mergeCell ref="Y30:AA30"/>
    <mergeCell ref="AB30:AD30"/>
    <mergeCell ref="AE44:AG44"/>
    <mergeCell ref="AE38:AG38"/>
    <mergeCell ref="B52:B58"/>
    <mergeCell ref="D58:F58"/>
    <mergeCell ref="G58:I58"/>
    <mergeCell ref="J58:L58"/>
    <mergeCell ref="M58:O58"/>
    <mergeCell ref="B59:B63"/>
    <mergeCell ref="D63:F63"/>
    <mergeCell ref="G63:I63"/>
    <mergeCell ref="J63:L63"/>
    <mergeCell ref="M63:O63"/>
    <mergeCell ref="B39:B44"/>
    <mergeCell ref="D44:F44"/>
    <mergeCell ref="G44:I44"/>
    <mergeCell ref="J44:L44"/>
    <mergeCell ref="M44:O44"/>
    <mergeCell ref="B45:B51"/>
    <mergeCell ref="D51:F51"/>
    <mergeCell ref="G51:I51"/>
    <mergeCell ref="J51:L51"/>
    <mergeCell ref="M51:O51"/>
    <mergeCell ref="P38:R38"/>
    <mergeCell ref="P44:R44"/>
    <mergeCell ref="D65:F65"/>
    <mergeCell ref="G65:I65"/>
    <mergeCell ref="J65:L65"/>
    <mergeCell ref="M65:O65"/>
    <mergeCell ref="AE65:AG65"/>
    <mergeCell ref="P65:R65"/>
    <mergeCell ref="AE63:AG63"/>
    <mergeCell ref="AE58:AG58"/>
    <mergeCell ref="AE51:AG51"/>
    <mergeCell ref="S65:U65"/>
    <mergeCell ref="V65:X65"/>
    <mergeCell ref="Y65:AA65"/>
    <mergeCell ref="AB65:AD65"/>
    <mergeCell ref="S51:U51"/>
    <mergeCell ref="V51:X51"/>
    <mergeCell ref="Y51:AA51"/>
    <mergeCell ref="AB51:AD51"/>
    <mergeCell ref="S58:U58"/>
    <mergeCell ref="V58:X58"/>
    <mergeCell ref="Y58:AA58"/>
    <mergeCell ref="AB58:AD58"/>
    <mergeCell ref="P51:R51"/>
    <mergeCell ref="P58:R58"/>
    <mergeCell ref="P63:R63"/>
    <mergeCell ref="D2:AH4"/>
    <mergeCell ref="D7:AH7"/>
    <mergeCell ref="D8:AH8"/>
    <mergeCell ref="D9:AH9"/>
    <mergeCell ref="D10:AH10"/>
    <mergeCell ref="AE22:AG22"/>
    <mergeCell ref="AE11:AG11"/>
    <mergeCell ref="Y11:AA11"/>
    <mergeCell ref="AB11:AD11"/>
    <mergeCell ref="V11:X11"/>
    <mergeCell ref="S11:U11"/>
    <mergeCell ref="P11:R11"/>
    <mergeCell ref="S63:U63"/>
    <mergeCell ref="V63:X63"/>
    <mergeCell ref="Y63:AA63"/>
    <mergeCell ref="AB63:AD63"/>
    <mergeCell ref="S38:U38"/>
    <mergeCell ref="V38:X38"/>
    <mergeCell ref="Y38:AA38"/>
    <mergeCell ref="AB38:AD38"/>
    <mergeCell ref="S44:U44"/>
    <mergeCell ref="V44:X44"/>
    <mergeCell ref="Y44:AA44"/>
    <mergeCell ref="AB44:AD44"/>
  </mergeCells>
  <conditionalFormatting sqref="AH13">
    <cfRule type="cellIs" dxfId="59" priority="9" operator="notEqual">
      <formula>$AH$11</formula>
    </cfRule>
  </conditionalFormatting>
  <conditionalFormatting sqref="AH14:AH15">
    <cfRule type="cellIs" dxfId="58" priority="8" operator="notEqual">
      <formula>$AH$11</formula>
    </cfRule>
  </conditionalFormatting>
  <conditionalFormatting sqref="AH18:AH21">
    <cfRule type="cellIs" dxfId="57" priority="7" operator="notEqual">
      <formula>$AH$11</formula>
    </cfRule>
  </conditionalFormatting>
  <conditionalFormatting sqref="AH24:AH29">
    <cfRule type="cellIs" dxfId="56" priority="6" operator="notEqual">
      <formula>$AH$11</formula>
    </cfRule>
  </conditionalFormatting>
  <conditionalFormatting sqref="AH32:AH37">
    <cfRule type="cellIs" dxfId="55" priority="5" operator="notEqual">
      <formula>$AH$11</formula>
    </cfRule>
  </conditionalFormatting>
  <conditionalFormatting sqref="AH40:AH43">
    <cfRule type="cellIs" dxfId="54" priority="4" operator="notEqual">
      <formula>$AH$11</formula>
    </cfRule>
  </conditionalFormatting>
  <conditionalFormatting sqref="AH46:AH50">
    <cfRule type="cellIs" dxfId="53" priority="3" operator="notEqual">
      <formula>$AH$11</formula>
    </cfRule>
  </conditionalFormatting>
  <conditionalFormatting sqref="AH53:AH57">
    <cfRule type="cellIs" dxfId="52" priority="2" operator="notEqual">
      <formula>$AH$11</formula>
    </cfRule>
  </conditionalFormatting>
  <conditionalFormatting sqref="AH60:AH62">
    <cfRule type="cellIs" dxfId="51" priority="1" operator="notEqual">
      <formula>$AH$11</formula>
    </cfRule>
  </conditionalFormatting>
  <pageMargins left="0.7" right="0.7" top="0.75" bottom="0.75" header="0.3" footer="0.3"/>
  <pageSetup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J171"/>
  <sheetViews>
    <sheetView topLeftCell="A165" zoomScale="90" zoomScaleNormal="90" workbookViewId="0">
      <selection activeCell="E181" sqref="E181:L181"/>
    </sheetView>
  </sheetViews>
  <sheetFormatPr baseColWidth="10" defaultRowHeight="18" customHeight="1" x14ac:dyDescent="0.2"/>
  <cols>
    <col min="1" max="1" width="13.28515625" style="135" customWidth="1"/>
    <col min="2" max="2" width="4.5703125" style="127" customWidth="1"/>
    <col min="3" max="3" width="47.42578125" style="127" customWidth="1"/>
    <col min="4" max="7" width="7" style="270" customWidth="1"/>
    <col min="8" max="9" width="7" style="271" customWidth="1"/>
    <col min="10" max="10" width="23.140625" style="271" customWidth="1"/>
    <col min="11" max="246" width="11.42578125" style="127"/>
    <col min="247" max="247" width="13.28515625" style="127" customWidth="1"/>
    <col min="248" max="248" width="4.5703125" style="127" customWidth="1"/>
    <col min="249" max="249" width="47.42578125" style="127" customWidth="1"/>
    <col min="250" max="251" width="5.7109375" style="127" customWidth="1"/>
    <col min="252" max="252" width="9.42578125" style="127" customWidth="1"/>
    <col min="253" max="253" width="11.7109375" style="127" customWidth="1"/>
    <col min="254" max="254" width="12.28515625" style="127" customWidth="1"/>
    <col min="255" max="255" width="15.28515625" style="127" customWidth="1"/>
    <col min="256" max="257" width="5.7109375" style="127" customWidth="1"/>
    <col min="258" max="258" width="24.140625" style="127" customWidth="1"/>
    <col min="259" max="259" width="37.42578125" style="127" customWidth="1"/>
    <col min="260" max="502" width="11.42578125" style="127"/>
    <col min="503" max="503" width="13.28515625" style="127" customWidth="1"/>
    <col min="504" max="504" width="4.5703125" style="127" customWidth="1"/>
    <col min="505" max="505" width="47.42578125" style="127" customWidth="1"/>
    <col min="506" max="507" width="5.7109375" style="127" customWidth="1"/>
    <col min="508" max="508" width="9.42578125" style="127" customWidth="1"/>
    <col min="509" max="509" width="11.7109375" style="127" customWidth="1"/>
    <col min="510" max="510" width="12.28515625" style="127" customWidth="1"/>
    <col min="511" max="511" width="15.28515625" style="127" customWidth="1"/>
    <col min="512" max="513" width="5.7109375" style="127" customWidth="1"/>
    <col min="514" max="514" width="24.140625" style="127" customWidth="1"/>
    <col min="515" max="515" width="37.42578125" style="127" customWidth="1"/>
    <col min="516" max="758" width="11.42578125" style="127"/>
    <col min="759" max="759" width="13.28515625" style="127" customWidth="1"/>
    <col min="760" max="760" width="4.5703125" style="127" customWidth="1"/>
    <col min="761" max="761" width="47.42578125" style="127" customWidth="1"/>
    <col min="762" max="763" width="5.7109375" style="127" customWidth="1"/>
    <col min="764" max="764" width="9.42578125" style="127" customWidth="1"/>
    <col min="765" max="765" width="11.7109375" style="127" customWidth="1"/>
    <col min="766" max="766" width="12.28515625" style="127" customWidth="1"/>
    <col min="767" max="767" width="15.28515625" style="127" customWidth="1"/>
    <col min="768" max="769" width="5.7109375" style="127" customWidth="1"/>
    <col min="770" max="770" width="24.140625" style="127" customWidth="1"/>
    <col min="771" max="771" width="37.42578125" style="127" customWidth="1"/>
    <col min="772" max="1014" width="11.42578125" style="127"/>
    <col min="1015" max="1015" width="13.28515625" style="127" customWidth="1"/>
    <col min="1016" max="1016" width="4.5703125" style="127" customWidth="1"/>
    <col min="1017" max="1017" width="47.42578125" style="127" customWidth="1"/>
    <col min="1018" max="1019" width="5.7109375" style="127" customWidth="1"/>
    <col min="1020" max="1020" width="9.42578125" style="127" customWidth="1"/>
    <col min="1021" max="1021" width="11.7109375" style="127" customWidth="1"/>
    <col min="1022" max="1022" width="12.28515625" style="127" customWidth="1"/>
    <col min="1023" max="1023" width="15.28515625" style="127" customWidth="1"/>
    <col min="1024" max="1025" width="5.7109375" style="127" customWidth="1"/>
    <col min="1026" max="1026" width="24.140625" style="127" customWidth="1"/>
    <col min="1027" max="1027" width="37.42578125" style="127" customWidth="1"/>
    <col min="1028" max="1270" width="11.42578125" style="127"/>
    <col min="1271" max="1271" width="13.28515625" style="127" customWidth="1"/>
    <col min="1272" max="1272" width="4.5703125" style="127" customWidth="1"/>
    <col min="1273" max="1273" width="47.42578125" style="127" customWidth="1"/>
    <col min="1274" max="1275" width="5.7109375" style="127" customWidth="1"/>
    <col min="1276" max="1276" width="9.42578125" style="127" customWidth="1"/>
    <col min="1277" max="1277" width="11.7109375" style="127" customWidth="1"/>
    <col min="1278" max="1278" width="12.28515625" style="127" customWidth="1"/>
    <col min="1279" max="1279" width="15.28515625" style="127" customWidth="1"/>
    <col min="1280" max="1281" width="5.7109375" style="127" customWidth="1"/>
    <col min="1282" max="1282" width="24.140625" style="127" customWidth="1"/>
    <col min="1283" max="1283" width="37.42578125" style="127" customWidth="1"/>
    <col min="1284" max="1526" width="11.42578125" style="127"/>
    <col min="1527" max="1527" width="13.28515625" style="127" customWidth="1"/>
    <col min="1528" max="1528" width="4.5703125" style="127" customWidth="1"/>
    <col min="1529" max="1529" width="47.42578125" style="127" customWidth="1"/>
    <col min="1530" max="1531" width="5.7109375" style="127" customWidth="1"/>
    <col min="1532" max="1532" width="9.42578125" style="127" customWidth="1"/>
    <col min="1533" max="1533" width="11.7109375" style="127" customWidth="1"/>
    <col min="1534" max="1534" width="12.28515625" style="127" customWidth="1"/>
    <col min="1535" max="1535" width="15.28515625" style="127" customWidth="1"/>
    <col min="1536" max="1537" width="5.7109375" style="127" customWidth="1"/>
    <col min="1538" max="1538" width="24.140625" style="127" customWidth="1"/>
    <col min="1539" max="1539" width="37.42578125" style="127" customWidth="1"/>
    <col min="1540" max="1782" width="11.42578125" style="127"/>
    <col min="1783" max="1783" width="13.28515625" style="127" customWidth="1"/>
    <col min="1784" max="1784" width="4.5703125" style="127" customWidth="1"/>
    <col min="1785" max="1785" width="47.42578125" style="127" customWidth="1"/>
    <col min="1786" max="1787" width="5.7109375" style="127" customWidth="1"/>
    <col min="1788" max="1788" width="9.42578125" style="127" customWidth="1"/>
    <col min="1789" max="1789" width="11.7109375" style="127" customWidth="1"/>
    <col min="1790" max="1790" width="12.28515625" style="127" customWidth="1"/>
    <col min="1791" max="1791" width="15.28515625" style="127" customWidth="1"/>
    <col min="1792" max="1793" width="5.7109375" style="127" customWidth="1"/>
    <col min="1794" max="1794" width="24.140625" style="127" customWidth="1"/>
    <col min="1795" max="1795" width="37.42578125" style="127" customWidth="1"/>
    <col min="1796" max="2038" width="11.42578125" style="127"/>
    <col min="2039" max="2039" width="13.28515625" style="127" customWidth="1"/>
    <col min="2040" max="2040" width="4.5703125" style="127" customWidth="1"/>
    <col min="2041" max="2041" width="47.42578125" style="127" customWidth="1"/>
    <col min="2042" max="2043" width="5.7109375" style="127" customWidth="1"/>
    <col min="2044" max="2044" width="9.42578125" style="127" customWidth="1"/>
    <col min="2045" max="2045" width="11.7109375" style="127" customWidth="1"/>
    <col min="2046" max="2046" width="12.28515625" style="127" customWidth="1"/>
    <col min="2047" max="2047" width="15.28515625" style="127" customWidth="1"/>
    <col min="2048" max="2049" width="5.7109375" style="127" customWidth="1"/>
    <col min="2050" max="2050" width="24.140625" style="127" customWidth="1"/>
    <col min="2051" max="2051" width="37.42578125" style="127" customWidth="1"/>
    <col min="2052" max="2294" width="11.42578125" style="127"/>
    <col min="2295" max="2295" width="13.28515625" style="127" customWidth="1"/>
    <col min="2296" max="2296" width="4.5703125" style="127" customWidth="1"/>
    <col min="2297" max="2297" width="47.42578125" style="127" customWidth="1"/>
    <col min="2298" max="2299" width="5.7109375" style="127" customWidth="1"/>
    <col min="2300" max="2300" width="9.42578125" style="127" customWidth="1"/>
    <col min="2301" max="2301" width="11.7109375" style="127" customWidth="1"/>
    <col min="2302" max="2302" width="12.28515625" style="127" customWidth="1"/>
    <col min="2303" max="2303" width="15.28515625" style="127" customWidth="1"/>
    <col min="2304" max="2305" width="5.7109375" style="127" customWidth="1"/>
    <col min="2306" max="2306" width="24.140625" style="127" customWidth="1"/>
    <col min="2307" max="2307" width="37.42578125" style="127" customWidth="1"/>
    <col min="2308" max="2550" width="11.42578125" style="127"/>
    <col min="2551" max="2551" width="13.28515625" style="127" customWidth="1"/>
    <col min="2552" max="2552" width="4.5703125" style="127" customWidth="1"/>
    <col min="2553" max="2553" width="47.42578125" style="127" customWidth="1"/>
    <col min="2554" max="2555" width="5.7109375" style="127" customWidth="1"/>
    <col min="2556" max="2556" width="9.42578125" style="127" customWidth="1"/>
    <col min="2557" max="2557" width="11.7109375" style="127" customWidth="1"/>
    <col min="2558" max="2558" width="12.28515625" style="127" customWidth="1"/>
    <col min="2559" max="2559" width="15.28515625" style="127" customWidth="1"/>
    <col min="2560" max="2561" width="5.7109375" style="127" customWidth="1"/>
    <col min="2562" max="2562" width="24.140625" style="127" customWidth="1"/>
    <col min="2563" max="2563" width="37.42578125" style="127" customWidth="1"/>
    <col min="2564" max="2806" width="11.42578125" style="127"/>
    <col min="2807" max="2807" width="13.28515625" style="127" customWidth="1"/>
    <col min="2808" max="2808" width="4.5703125" style="127" customWidth="1"/>
    <col min="2809" max="2809" width="47.42578125" style="127" customWidth="1"/>
    <col min="2810" max="2811" width="5.7109375" style="127" customWidth="1"/>
    <col min="2812" max="2812" width="9.42578125" style="127" customWidth="1"/>
    <col min="2813" max="2813" width="11.7109375" style="127" customWidth="1"/>
    <col min="2814" max="2814" width="12.28515625" style="127" customWidth="1"/>
    <col min="2815" max="2815" width="15.28515625" style="127" customWidth="1"/>
    <col min="2816" max="2817" width="5.7109375" style="127" customWidth="1"/>
    <col min="2818" max="2818" width="24.140625" style="127" customWidth="1"/>
    <col min="2819" max="2819" width="37.42578125" style="127" customWidth="1"/>
    <col min="2820" max="3062" width="11.42578125" style="127"/>
    <col min="3063" max="3063" width="13.28515625" style="127" customWidth="1"/>
    <col min="3064" max="3064" width="4.5703125" style="127" customWidth="1"/>
    <col min="3065" max="3065" width="47.42578125" style="127" customWidth="1"/>
    <col min="3066" max="3067" width="5.7109375" style="127" customWidth="1"/>
    <col min="3068" max="3068" width="9.42578125" style="127" customWidth="1"/>
    <col min="3069" max="3069" width="11.7109375" style="127" customWidth="1"/>
    <col min="3070" max="3070" width="12.28515625" style="127" customWidth="1"/>
    <col min="3071" max="3071" width="15.28515625" style="127" customWidth="1"/>
    <col min="3072" max="3073" width="5.7109375" style="127" customWidth="1"/>
    <col min="3074" max="3074" width="24.140625" style="127" customWidth="1"/>
    <col min="3075" max="3075" width="37.42578125" style="127" customWidth="1"/>
    <col min="3076" max="3318" width="11.42578125" style="127"/>
    <col min="3319" max="3319" width="13.28515625" style="127" customWidth="1"/>
    <col min="3320" max="3320" width="4.5703125" style="127" customWidth="1"/>
    <col min="3321" max="3321" width="47.42578125" style="127" customWidth="1"/>
    <col min="3322" max="3323" width="5.7109375" style="127" customWidth="1"/>
    <col min="3324" max="3324" width="9.42578125" style="127" customWidth="1"/>
    <col min="3325" max="3325" width="11.7109375" style="127" customWidth="1"/>
    <col min="3326" max="3326" width="12.28515625" style="127" customWidth="1"/>
    <col min="3327" max="3327" width="15.28515625" style="127" customWidth="1"/>
    <col min="3328" max="3329" width="5.7109375" style="127" customWidth="1"/>
    <col min="3330" max="3330" width="24.140625" style="127" customWidth="1"/>
    <col min="3331" max="3331" width="37.42578125" style="127" customWidth="1"/>
    <col min="3332" max="3574" width="11.42578125" style="127"/>
    <col min="3575" max="3575" width="13.28515625" style="127" customWidth="1"/>
    <col min="3576" max="3576" width="4.5703125" style="127" customWidth="1"/>
    <col min="3577" max="3577" width="47.42578125" style="127" customWidth="1"/>
    <col min="3578" max="3579" width="5.7109375" style="127" customWidth="1"/>
    <col min="3580" max="3580" width="9.42578125" style="127" customWidth="1"/>
    <col min="3581" max="3581" width="11.7109375" style="127" customWidth="1"/>
    <col min="3582" max="3582" width="12.28515625" style="127" customWidth="1"/>
    <col min="3583" max="3583" width="15.28515625" style="127" customWidth="1"/>
    <col min="3584" max="3585" width="5.7109375" style="127" customWidth="1"/>
    <col min="3586" max="3586" width="24.140625" style="127" customWidth="1"/>
    <col min="3587" max="3587" width="37.42578125" style="127" customWidth="1"/>
    <col min="3588" max="3830" width="11.42578125" style="127"/>
    <col min="3831" max="3831" width="13.28515625" style="127" customWidth="1"/>
    <col min="3832" max="3832" width="4.5703125" style="127" customWidth="1"/>
    <col min="3833" max="3833" width="47.42578125" style="127" customWidth="1"/>
    <col min="3834" max="3835" width="5.7109375" style="127" customWidth="1"/>
    <col min="3836" max="3836" width="9.42578125" style="127" customWidth="1"/>
    <col min="3837" max="3837" width="11.7109375" style="127" customWidth="1"/>
    <col min="3838" max="3838" width="12.28515625" style="127" customWidth="1"/>
    <col min="3839" max="3839" width="15.28515625" style="127" customWidth="1"/>
    <col min="3840" max="3841" width="5.7109375" style="127" customWidth="1"/>
    <col min="3842" max="3842" width="24.140625" style="127" customWidth="1"/>
    <col min="3843" max="3843" width="37.42578125" style="127" customWidth="1"/>
    <col min="3844" max="4086" width="11.42578125" style="127"/>
    <col min="4087" max="4087" width="13.28515625" style="127" customWidth="1"/>
    <col min="4088" max="4088" width="4.5703125" style="127" customWidth="1"/>
    <col min="4089" max="4089" width="47.42578125" style="127" customWidth="1"/>
    <col min="4090" max="4091" width="5.7109375" style="127" customWidth="1"/>
    <col min="4092" max="4092" width="9.42578125" style="127" customWidth="1"/>
    <col min="4093" max="4093" width="11.7109375" style="127" customWidth="1"/>
    <col min="4094" max="4094" width="12.28515625" style="127" customWidth="1"/>
    <col min="4095" max="4095" width="15.28515625" style="127" customWidth="1"/>
    <col min="4096" max="4097" width="5.7109375" style="127" customWidth="1"/>
    <col min="4098" max="4098" width="24.140625" style="127" customWidth="1"/>
    <col min="4099" max="4099" width="37.42578125" style="127" customWidth="1"/>
    <col min="4100" max="4342" width="11.42578125" style="127"/>
    <col min="4343" max="4343" width="13.28515625" style="127" customWidth="1"/>
    <col min="4344" max="4344" width="4.5703125" style="127" customWidth="1"/>
    <col min="4345" max="4345" width="47.42578125" style="127" customWidth="1"/>
    <col min="4346" max="4347" width="5.7109375" style="127" customWidth="1"/>
    <col min="4348" max="4348" width="9.42578125" style="127" customWidth="1"/>
    <col min="4349" max="4349" width="11.7109375" style="127" customWidth="1"/>
    <col min="4350" max="4350" width="12.28515625" style="127" customWidth="1"/>
    <col min="4351" max="4351" width="15.28515625" style="127" customWidth="1"/>
    <col min="4352" max="4353" width="5.7109375" style="127" customWidth="1"/>
    <col min="4354" max="4354" width="24.140625" style="127" customWidth="1"/>
    <col min="4355" max="4355" width="37.42578125" style="127" customWidth="1"/>
    <col min="4356" max="4598" width="11.42578125" style="127"/>
    <col min="4599" max="4599" width="13.28515625" style="127" customWidth="1"/>
    <col min="4600" max="4600" width="4.5703125" style="127" customWidth="1"/>
    <col min="4601" max="4601" width="47.42578125" style="127" customWidth="1"/>
    <col min="4602" max="4603" width="5.7109375" style="127" customWidth="1"/>
    <col min="4604" max="4604" width="9.42578125" style="127" customWidth="1"/>
    <col min="4605" max="4605" width="11.7109375" style="127" customWidth="1"/>
    <col min="4606" max="4606" width="12.28515625" style="127" customWidth="1"/>
    <col min="4607" max="4607" width="15.28515625" style="127" customWidth="1"/>
    <col min="4608" max="4609" width="5.7109375" style="127" customWidth="1"/>
    <col min="4610" max="4610" width="24.140625" style="127" customWidth="1"/>
    <col min="4611" max="4611" width="37.42578125" style="127" customWidth="1"/>
    <col min="4612" max="4854" width="11.42578125" style="127"/>
    <col min="4855" max="4855" width="13.28515625" style="127" customWidth="1"/>
    <col min="4856" max="4856" width="4.5703125" style="127" customWidth="1"/>
    <col min="4857" max="4857" width="47.42578125" style="127" customWidth="1"/>
    <col min="4858" max="4859" width="5.7109375" style="127" customWidth="1"/>
    <col min="4860" max="4860" width="9.42578125" style="127" customWidth="1"/>
    <col min="4861" max="4861" width="11.7109375" style="127" customWidth="1"/>
    <col min="4862" max="4862" width="12.28515625" style="127" customWidth="1"/>
    <col min="4863" max="4863" width="15.28515625" style="127" customWidth="1"/>
    <col min="4864" max="4865" width="5.7109375" style="127" customWidth="1"/>
    <col min="4866" max="4866" width="24.140625" style="127" customWidth="1"/>
    <col min="4867" max="4867" width="37.42578125" style="127" customWidth="1"/>
    <col min="4868" max="5110" width="11.42578125" style="127"/>
    <col min="5111" max="5111" width="13.28515625" style="127" customWidth="1"/>
    <col min="5112" max="5112" width="4.5703125" style="127" customWidth="1"/>
    <col min="5113" max="5113" width="47.42578125" style="127" customWidth="1"/>
    <col min="5114" max="5115" width="5.7109375" style="127" customWidth="1"/>
    <col min="5116" max="5116" width="9.42578125" style="127" customWidth="1"/>
    <col min="5117" max="5117" width="11.7109375" style="127" customWidth="1"/>
    <col min="5118" max="5118" width="12.28515625" style="127" customWidth="1"/>
    <col min="5119" max="5119" width="15.28515625" style="127" customWidth="1"/>
    <col min="5120" max="5121" width="5.7109375" style="127" customWidth="1"/>
    <col min="5122" max="5122" width="24.140625" style="127" customWidth="1"/>
    <col min="5123" max="5123" width="37.42578125" style="127" customWidth="1"/>
    <col min="5124" max="5366" width="11.42578125" style="127"/>
    <col min="5367" max="5367" width="13.28515625" style="127" customWidth="1"/>
    <col min="5368" max="5368" width="4.5703125" style="127" customWidth="1"/>
    <col min="5369" max="5369" width="47.42578125" style="127" customWidth="1"/>
    <col min="5370" max="5371" width="5.7109375" style="127" customWidth="1"/>
    <col min="5372" max="5372" width="9.42578125" style="127" customWidth="1"/>
    <col min="5373" max="5373" width="11.7109375" style="127" customWidth="1"/>
    <col min="5374" max="5374" width="12.28515625" style="127" customWidth="1"/>
    <col min="5375" max="5375" width="15.28515625" style="127" customWidth="1"/>
    <col min="5376" max="5377" width="5.7109375" style="127" customWidth="1"/>
    <col min="5378" max="5378" width="24.140625" style="127" customWidth="1"/>
    <col min="5379" max="5379" width="37.42578125" style="127" customWidth="1"/>
    <col min="5380" max="5622" width="11.42578125" style="127"/>
    <col min="5623" max="5623" width="13.28515625" style="127" customWidth="1"/>
    <col min="5624" max="5624" width="4.5703125" style="127" customWidth="1"/>
    <col min="5625" max="5625" width="47.42578125" style="127" customWidth="1"/>
    <col min="5626" max="5627" width="5.7109375" style="127" customWidth="1"/>
    <col min="5628" max="5628" width="9.42578125" style="127" customWidth="1"/>
    <col min="5629" max="5629" width="11.7109375" style="127" customWidth="1"/>
    <col min="5630" max="5630" width="12.28515625" style="127" customWidth="1"/>
    <col min="5631" max="5631" width="15.28515625" style="127" customWidth="1"/>
    <col min="5632" max="5633" width="5.7109375" style="127" customWidth="1"/>
    <col min="5634" max="5634" width="24.140625" style="127" customWidth="1"/>
    <col min="5635" max="5635" width="37.42578125" style="127" customWidth="1"/>
    <col min="5636" max="5878" width="11.42578125" style="127"/>
    <col min="5879" max="5879" width="13.28515625" style="127" customWidth="1"/>
    <col min="5880" max="5880" width="4.5703125" style="127" customWidth="1"/>
    <col min="5881" max="5881" width="47.42578125" style="127" customWidth="1"/>
    <col min="5882" max="5883" width="5.7109375" style="127" customWidth="1"/>
    <col min="5884" max="5884" width="9.42578125" style="127" customWidth="1"/>
    <col min="5885" max="5885" width="11.7109375" style="127" customWidth="1"/>
    <col min="5886" max="5886" width="12.28515625" style="127" customWidth="1"/>
    <col min="5887" max="5887" width="15.28515625" style="127" customWidth="1"/>
    <col min="5888" max="5889" width="5.7109375" style="127" customWidth="1"/>
    <col min="5890" max="5890" width="24.140625" style="127" customWidth="1"/>
    <col min="5891" max="5891" width="37.42578125" style="127" customWidth="1"/>
    <col min="5892" max="6134" width="11.42578125" style="127"/>
    <col min="6135" max="6135" width="13.28515625" style="127" customWidth="1"/>
    <col min="6136" max="6136" width="4.5703125" style="127" customWidth="1"/>
    <col min="6137" max="6137" width="47.42578125" style="127" customWidth="1"/>
    <col min="6138" max="6139" width="5.7109375" style="127" customWidth="1"/>
    <col min="6140" max="6140" width="9.42578125" style="127" customWidth="1"/>
    <col min="6141" max="6141" width="11.7109375" style="127" customWidth="1"/>
    <col min="6142" max="6142" width="12.28515625" style="127" customWidth="1"/>
    <col min="6143" max="6143" width="15.28515625" style="127" customWidth="1"/>
    <col min="6144" max="6145" width="5.7109375" style="127" customWidth="1"/>
    <col min="6146" max="6146" width="24.140625" style="127" customWidth="1"/>
    <col min="6147" max="6147" width="37.42578125" style="127" customWidth="1"/>
    <col min="6148" max="6390" width="11.42578125" style="127"/>
    <col min="6391" max="6391" width="13.28515625" style="127" customWidth="1"/>
    <col min="6392" max="6392" width="4.5703125" style="127" customWidth="1"/>
    <col min="6393" max="6393" width="47.42578125" style="127" customWidth="1"/>
    <col min="6394" max="6395" width="5.7109375" style="127" customWidth="1"/>
    <col min="6396" max="6396" width="9.42578125" style="127" customWidth="1"/>
    <col min="6397" max="6397" width="11.7109375" style="127" customWidth="1"/>
    <col min="6398" max="6398" width="12.28515625" style="127" customWidth="1"/>
    <col min="6399" max="6399" width="15.28515625" style="127" customWidth="1"/>
    <col min="6400" max="6401" width="5.7109375" style="127" customWidth="1"/>
    <col min="6402" max="6402" width="24.140625" style="127" customWidth="1"/>
    <col min="6403" max="6403" width="37.42578125" style="127" customWidth="1"/>
    <col min="6404" max="6646" width="11.42578125" style="127"/>
    <col min="6647" max="6647" width="13.28515625" style="127" customWidth="1"/>
    <col min="6648" max="6648" width="4.5703125" style="127" customWidth="1"/>
    <col min="6649" max="6649" width="47.42578125" style="127" customWidth="1"/>
    <col min="6650" max="6651" width="5.7109375" style="127" customWidth="1"/>
    <col min="6652" max="6652" width="9.42578125" style="127" customWidth="1"/>
    <col min="6653" max="6653" width="11.7109375" style="127" customWidth="1"/>
    <col min="6654" max="6654" width="12.28515625" style="127" customWidth="1"/>
    <col min="6655" max="6655" width="15.28515625" style="127" customWidth="1"/>
    <col min="6656" max="6657" width="5.7109375" style="127" customWidth="1"/>
    <col min="6658" max="6658" width="24.140625" style="127" customWidth="1"/>
    <col min="6659" max="6659" width="37.42578125" style="127" customWidth="1"/>
    <col min="6660" max="6902" width="11.42578125" style="127"/>
    <col min="6903" max="6903" width="13.28515625" style="127" customWidth="1"/>
    <col min="6904" max="6904" width="4.5703125" style="127" customWidth="1"/>
    <col min="6905" max="6905" width="47.42578125" style="127" customWidth="1"/>
    <col min="6906" max="6907" width="5.7109375" style="127" customWidth="1"/>
    <col min="6908" max="6908" width="9.42578125" style="127" customWidth="1"/>
    <col min="6909" max="6909" width="11.7109375" style="127" customWidth="1"/>
    <col min="6910" max="6910" width="12.28515625" style="127" customWidth="1"/>
    <col min="6911" max="6911" width="15.28515625" style="127" customWidth="1"/>
    <col min="6912" max="6913" width="5.7109375" style="127" customWidth="1"/>
    <col min="6914" max="6914" width="24.140625" style="127" customWidth="1"/>
    <col min="6915" max="6915" width="37.42578125" style="127" customWidth="1"/>
    <col min="6916" max="7158" width="11.42578125" style="127"/>
    <col min="7159" max="7159" width="13.28515625" style="127" customWidth="1"/>
    <col min="7160" max="7160" width="4.5703125" style="127" customWidth="1"/>
    <col min="7161" max="7161" width="47.42578125" style="127" customWidth="1"/>
    <col min="7162" max="7163" width="5.7109375" style="127" customWidth="1"/>
    <col min="7164" max="7164" width="9.42578125" style="127" customWidth="1"/>
    <col min="7165" max="7165" width="11.7109375" style="127" customWidth="1"/>
    <col min="7166" max="7166" width="12.28515625" style="127" customWidth="1"/>
    <col min="7167" max="7167" width="15.28515625" style="127" customWidth="1"/>
    <col min="7168" max="7169" width="5.7109375" style="127" customWidth="1"/>
    <col min="7170" max="7170" width="24.140625" style="127" customWidth="1"/>
    <col min="7171" max="7171" width="37.42578125" style="127" customWidth="1"/>
    <col min="7172" max="7414" width="11.42578125" style="127"/>
    <col min="7415" max="7415" width="13.28515625" style="127" customWidth="1"/>
    <col min="7416" max="7416" width="4.5703125" style="127" customWidth="1"/>
    <col min="7417" max="7417" width="47.42578125" style="127" customWidth="1"/>
    <col min="7418" max="7419" width="5.7109375" style="127" customWidth="1"/>
    <col min="7420" max="7420" width="9.42578125" style="127" customWidth="1"/>
    <col min="7421" max="7421" width="11.7109375" style="127" customWidth="1"/>
    <col min="7422" max="7422" width="12.28515625" style="127" customWidth="1"/>
    <col min="7423" max="7423" width="15.28515625" style="127" customWidth="1"/>
    <col min="7424" max="7425" width="5.7109375" style="127" customWidth="1"/>
    <col min="7426" max="7426" width="24.140625" style="127" customWidth="1"/>
    <col min="7427" max="7427" width="37.42578125" style="127" customWidth="1"/>
    <col min="7428" max="7670" width="11.42578125" style="127"/>
    <col min="7671" max="7671" width="13.28515625" style="127" customWidth="1"/>
    <col min="7672" max="7672" width="4.5703125" style="127" customWidth="1"/>
    <col min="7673" max="7673" width="47.42578125" style="127" customWidth="1"/>
    <col min="7674" max="7675" width="5.7109375" style="127" customWidth="1"/>
    <col min="7676" max="7676" width="9.42578125" style="127" customWidth="1"/>
    <col min="7677" max="7677" width="11.7109375" style="127" customWidth="1"/>
    <col min="7678" max="7678" width="12.28515625" style="127" customWidth="1"/>
    <col min="7679" max="7679" width="15.28515625" style="127" customWidth="1"/>
    <col min="7680" max="7681" width="5.7109375" style="127" customWidth="1"/>
    <col min="7682" max="7682" width="24.140625" style="127" customWidth="1"/>
    <col min="7683" max="7683" width="37.42578125" style="127" customWidth="1"/>
    <col min="7684" max="7926" width="11.42578125" style="127"/>
    <col min="7927" max="7927" width="13.28515625" style="127" customWidth="1"/>
    <col min="7928" max="7928" width="4.5703125" style="127" customWidth="1"/>
    <col min="7929" max="7929" width="47.42578125" style="127" customWidth="1"/>
    <col min="7930" max="7931" width="5.7109375" style="127" customWidth="1"/>
    <col min="7932" max="7932" width="9.42578125" style="127" customWidth="1"/>
    <col min="7933" max="7933" width="11.7109375" style="127" customWidth="1"/>
    <col min="7934" max="7934" width="12.28515625" style="127" customWidth="1"/>
    <col min="7935" max="7935" width="15.28515625" style="127" customWidth="1"/>
    <col min="7936" max="7937" width="5.7109375" style="127" customWidth="1"/>
    <col min="7938" max="7938" width="24.140625" style="127" customWidth="1"/>
    <col min="7939" max="7939" width="37.42578125" style="127" customWidth="1"/>
    <col min="7940" max="8182" width="11.42578125" style="127"/>
    <col min="8183" max="8183" width="13.28515625" style="127" customWidth="1"/>
    <col min="8184" max="8184" width="4.5703125" style="127" customWidth="1"/>
    <col min="8185" max="8185" width="47.42578125" style="127" customWidth="1"/>
    <col min="8186" max="8187" width="5.7109375" style="127" customWidth="1"/>
    <col min="8188" max="8188" width="9.42578125" style="127" customWidth="1"/>
    <col min="8189" max="8189" width="11.7109375" style="127" customWidth="1"/>
    <col min="8190" max="8190" width="12.28515625" style="127" customWidth="1"/>
    <col min="8191" max="8191" width="15.28515625" style="127" customWidth="1"/>
    <col min="8192" max="8193" width="5.7109375" style="127" customWidth="1"/>
    <col min="8194" max="8194" width="24.140625" style="127" customWidth="1"/>
    <col min="8195" max="8195" width="37.42578125" style="127" customWidth="1"/>
    <col min="8196" max="8438" width="11.42578125" style="127"/>
    <col min="8439" max="8439" width="13.28515625" style="127" customWidth="1"/>
    <col min="8440" max="8440" width="4.5703125" style="127" customWidth="1"/>
    <col min="8441" max="8441" width="47.42578125" style="127" customWidth="1"/>
    <col min="8442" max="8443" width="5.7109375" style="127" customWidth="1"/>
    <col min="8444" max="8444" width="9.42578125" style="127" customWidth="1"/>
    <col min="8445" max="8445" width="11.7109375" style="127" customWidth="1"/>
    <col min="8446" max="8446" width="12.28515625" style="127" customWidth="1"/>
    <col min="8447" max="8447" width="15.28515625" style="127" customWidth="1"/>
    <col min="8448" max="8449" width="5.7109375" style="127" customWidth="1"/>
    <col min="8450" max="8450" width="24.140625" style="127" customWidth="1"/>
    <col min="8451" max="8451" width="37.42578125" style="127" customWidth="1"/>
    <col min="8452" max="8694" width="11.42578125" style="127"/>
    <col min="8695" max="8695" width="13.28515625" style="127" customWidth="1"/>
    <col min="8696" max="8696" width="4.5703125" style="127" customWidth="1"/>
    <col min="8697" max="8697" width="47.42578125" style="127" customWidth="1"/>
    <col min="8698" max="8699" width="5.7109375" style="127" customWidth="1"/>
    <col min="8700" max="8700" width="9.42578125" style="127" customWidth="1"/>
    <col min="8701" max="8701" width="11.7109375" style="127" customWidth="1"/>
    <col min="8702" max="8702" width="12.28515625" style="127" customWidth="1"/>
    <col min="8703" max="8703" width="15.28515625" style="127" customWidth="1"/>
    <col min="8704" max="8705" width="5.7109375" style="127" customWidth="1"/>
    <col min="8706" max="8706" width="24.140625" style="127" customWidth="1"/>
    <col min="8707" max="8707" width="37.42578125" style="127" customWidth="1"/>
    <col min="8708" max="8950" width="11.42578125" style="127"/>
    <col min="8951" max="8951" width="13.28515625" style="127" customWidth="1"/>
    <col min="8952" max="8952" width="4.5703125" style="127" customWidth="1"/>
    <col min="8953" max="8953" width="47.42578125" style="127" customWidth="1"/>
    <col min="8954" max="8955" width="5.7109375" style="127" customWidth="1"/>
    <col min="8956" max="8956" width="9.42578125" style="127" customWidth="1"/>
    <col min="8957" max="8957" width="11.7109375" style="127" customWidth="1"/>
    <col min="8958" max="8958" width="12.28515625" style="127" customWidth="1"/>
    <col min="8959" max="8959" width="15.28515625" style="127" customWidth="1"/>
    <col min="8960" max="8961" width="5.7109375" style="127" customWidth="1"/>
    <col min="8962" max="8962" width="24.140625" style="127" customWidth="1"/>
    <col min="8963" max="8963" width="37.42578125" style="127" customWidth="1"/>
    <col min="8964" max="9206" width="11.42578125" style="127"/>
    <col min="9207" max="9207" width="13.28515625" style="127" customWidth="1"/>
    <col min="9208" max="9208" width="4.5703125" style="127" customWidth="1"/>
    <col min="9209" max="9209" width="47.42578125" style="127" customWidth="1"/>
    <col min="9210" max="9211" width="5.7109375" style="127" customWidth="1"/>
    <col min="9212" max="9212" width="9.42578125" style="127" customWidth="1"/>
    <col min="9213" max="9213" width="11.7109375" style="127" customWidth="1"/>
    <col min="9214" max="9214" width="12.28515625" style="127" customWidth="1"/>
    <col min="9215" max="9215" width="15.28515625" style="127" customWidth="1"/>
    <col min="9216" max="9217" width="5.7109375" style="127" customWidth="1"/>
    <col min="9218" max="9218" width="24.140625" style="127" customWidth="1"/>
    <col min="9219" max="9219" width="37.42578125" style="127" customWidth="1"/>
    <col min="9220" max="9462" width="11.42578125" style="127"/>
    <col min="9463" max="9463" width="13.28515625" style="127" customWidth="1"/>
    <col min="9464" max="9464" width="4.5703125" style="127" customWidth="1"/>
    <col min="9465" max="9465" width="47.42578125" style="127" customWidth="1"/>
    <col min="9466" max="9467" width="5.7109375" style="127" customWidth="1"/>
    <col min="9468" max="9468" width="9.42578125" style="127" customWidth="1"/>
    <col min="9469" max="9469" width="11.7109375" style="127" customWidth="1"/>
    <col min="9470" max="9470" width="12.28515625" style="127" customWidth="1"/>
    <col min="9471" max="9471" width="15.28515625" style="127" customWidth="1"/>
    <col min="9472" max="9473" width="5.7109375" style="127" customWidth="1"/>
    <col min="9474" max="9474" width="24.140625" style="127" customWidth="1"/>
    <col min="9475" max="9475" width="37.42578125" style="127" customWidth="1"/>
    <col min="9476" max="9718" width="11.42578125" style="127"/>
    <col min="9719" max="9719" width="13.28515625" style="127" customWidth="1"/>
    <col min="9720" max="9720" width="4.5703125" style="127" customWidth="1"/>
    <col min="9721" max="9721" width="47.42578125" style="127" customWidth="1"/>
    <col min="9722" max="9723" width="5.7109375" style="127" customWidth="1"/>
    <col min="9724" max="9724" width="9.42578125" style="127" customWidth="1"/>
    <col min="9725" max="9725" width="11.7109375" style="127" customWidth="1"/>
    <col min="9726" max="9726" width="12.28515625" style="127" customWidth="1"/>
    <col min="9727" max="9727" width="15.28515625" style="127" customWidth="1"/>
    <col min="9728" max="9729" width="5.7109375" style="127" customWidth="1"/>
    <col min="9730" max="9730" width="24.140625" style="127" customWidth="1"/>
    <col min="9731" max="9731" width="37.42578125" style="127" customWidth="1"/>
    <col min="9732" max="9974" width="11.42578125" style="127"/>
    <col min="9975" max="9975" width="13.28515625" style="127" customWidth="1"/>
    <col min="9976" max="9976" width="4.5703125" style="127" customWidth="1"/>
    <col min="9977" max="9977" width="47.42578125" style="127" customWidth="1"/>
    <col min="9978" max="9979" width="5.7109375" style="127" customWidth="1"/>
    <col min="9980" max="9980" width="9.42578125" style="127" customWidth="1"/>
    <col min="9981" max="9981" width="11.7109375" style="127" customWidth="1"/>
    <col min="9982" max="9982" width="12.28515625" style="127" customWidth="1"/>
    <col min="9983" max="9983" width="15.28515625" style="127" customWidth="1"/>
    <col min="9984" max="9985" width="5.7109375" style="127" customWidth="1"/>
    <col min="9986" max="9986" width="24.140625" style="127" customWidth="1"/>
    <col min="9987" max="9987" width="37.42578125" style="127" customWidth="1"/>
    <col min="9988" max="10230" width="11.42578125" style="127"/>
    <col min="10231" max="10231" width="13.28515625" style="127" customWidth="1"/>
    <col min="10232" max="10232" width="4.5703125" style="127" customWidth="1"/>
    <col min="10233" max="10233" width="47.42578125" style="127" customWidth="1"/>
    <col min="10234" max="10235" width="5.7109375" style="127" customWidth="1"/>
    <col min="10236" max="10236" width="9.42578125" style="127" customWidth="1"/>
    <col min="10237" max="10237" width="11.7109375" style="127" customWidth="1"/>
    <col min="10238" max="10238" width="12.28515625" style="127" customWidth="1"/>
    <col min="10239" max="10239" width="15.28515625" style="127" customWidth="1"/>
    <col min="10240" max="10241" width="5.7109375" style="127" customWidth="1"/>
    <col min="10242" max="10242" width="24.140625" style="127" customWidth="1"/>
    <col min="10243" max="10243" width="37.42578125" style="127" customWidth="1"/>
    <col min="10244" max="10486" width="11.42578125" style="127"/>
    <col min="10487" max="10487" width="13.28515625" style="127" customWidth="1"/>
    <col min="10488" max="10488" width="4.5703125" style="127" customWidth="1"/>
    <col min="10489" max="10489" width="47.42578125" style="127" customWidth="1"/>
    <col min="10490" max="10491" width="5.7109375" style="127" customWidth="1"/>
    <col min="10492" max="10492" width="9.42578125" style="127" customWidth="1"/>
    <col min="10493" max="10493" width="11.7109375" style="127" customWidth="1"/>
    <col min="10494" max="10494" width="12.28515625" style="127" customWidth="1"/>
    <col min="10495" max="10495" width="15.28515625" style="127" customWidth="1"/>
    <col min="10496" max="10497" width="5.7109375" style="127" customWidth="1"/>
    <col min="10498" max="10498" width="24.140625" style="127" customWidth="1"/>
    <col min="10499" max="10499" width="37.42578125" style="127" customWidth="1"/>
    <col min="10500" max="10742" width="11.42578125" style="127"/>
    <col min="10743" max="10743" width="13.28515625" style="127" customWidth="1"/>
    <col min="10744" max="10744" width="4.5703125" style="127" customWidth="1"/>
    <col min="10745" max="10745" width="47.42578125" style="127" customWidth="1"/>
    <col min="10746" max="10747" width="5.7109375" style="127" customWidth="1"/>
    <col min="10748" max="10748" width="9.42578125" style="127" customWidth="1"/>
    <col min="10749" max="10749" width="11.7109375" style="127" customWidth="1"/>
    <col min="10750" max="10750" width="12.28515625" style="127" customWidth="1"/>
    <col min="10751" max="10751" width="15.28515625" style="127" customWidth="1"/>
    <col min="10752" max="10753" width="5.7109375" style="127" customWidth="1"/>
    <col min="10754" max="10754" width="24.140625" style="127" customWidth="1"/>
    <col min="10755" max="10755" width="37.42578125" style="127" customWidth="1"/>
    <col min="10756" max="10998" width="11.42578125" style="127"/>
    <col min="10999" max="10999" width="13.28515625" style="127" customWidth="1"/>
    <col min="11000" max="11000" width="4.5703125" style="127" customWidth="1"/>
    <col min="11001" max="11001" width="47.42578125" style="127" customWidth="1"/>
    <col min="11002" max="11003" width="5.7109375" style="127" customWidth="1"/>
    <col min="11004" max="11004" width="9.42578125" style="127" customWidth="1"/>
    <col min="11005" max="11005" width="11.7109375" style="127" customWidth="1"/>
    <col min="11006" max="11006" width="12.28515625" style="127" customWidth="1"/>
    <col min="11007" max="11007" width="15.28515625" style="127" customWidth="1"/>
    <col min="11008" max="11009" width="5.7109375" style="127" customWidth="1"/>
    <col min="11010" max="11010" width="24.140625" style="127" customWidth="1"/>
    <col min="11011" max="11011" width="37.42578125" style="127" customWidth="1"/>
    <col min="11012" max="11254" width="11.42578125" style="127"/>
    <col min="11255" max="11255" width="13.28515625" style="127" customWidth="1"/>
    <col min="11256" max="11256" width="4.5703125" style="127" customWidth="1"/>
    <col min="11257" max="11257" width="47.42578125" style="127" customWidth="1"/>
    <col min="11258" max="11259" width="5.7109375" style="127" customWidth="1"/>
    <col min="11260" max="11260" width="9.42578125" style="127" customWidth="1"/>
    <col min="11261" max="11261" width="11.7109375" style="127" customWidth="1"/>
    <col min="11262" max="11262" width="12.28515625" style="127" customWidth="1"/>
    <col min="11263" max="11263" width="15.28515625" style="127" customWidth="1"/>
    <col min="11264" max="11265" width="5.7109375" style="127" customWidth="1"/>
    <col min="11266" max="11266" width="24.140625" style="127" customWidth="1"/>
    <col min="11267" max="11267" width="37.42578125" style="127" customWidth="1"/>
    <col min="11268" max="11510" width="11.42578125" style="127"/>
    <col min="11511" max="11511" width="13.28515625" style="127" customWidth="1"/>
    <col min="11512" max="11512" width="4.5703125" style="127" customWidth="1"/>
    <col min="11513" max="11513" width="47.42578125" style="127" customWidth="1"/>
    <col min="11514" max="11515" width="5.7109375" style="127" customWidth="1"/>
    <col min="11516" max="11516" width="9.42578125" style="127" customWidth="1"/>
    <col min="11517" max="11517" width="11.7109375" style="127" customWidth="1"/>
    <col min="11518" max="11518" width="12.28515625" style="127" customWidth="1"/>
    <col min="11519" max="11519" width="15.28515625" style="127" customWidth="1"/>
    <col min="11520" max="11521" width="5.7109375" style="127" customWidth="1"/>
    <col min="11522" max="11522" width="24.140625" style="127" customWidth="1"/>
    <col min="11523" max="11523" width="37.42578125" style="127" customWidth="1"/>
    <col min="11524" max="11766" width="11.42578125" style="127"/>
    <col min="11767" max="11767" width="13.28515625" style="127" customWidth="1"/>
    <col min="11768" max="11768" width="4.5703125" style="127" customWidth="1"/>
    <col min="11769" max="11769" width="47.42578125" style="127" customWidth="1"/>
    <col min="11770" max="11771" width="5.7109375" style="127" customWidth="1"/>
    <col min="11772" max="11772" width="9.42578125" style="127" customWidth="1"/>
    <col min="11773" max="11773" width="11.7109375" style="127" customWidth="1"/>
    <col min="11774" max="11774" width="12.28515625" style="127" customWidth="1"/>
    <col min="11775" max="11775" width="15.28515625" style="127" customWidth="1"/>
    <col min="11776" max="11777" width="5.7109375" style="127" customWidth="1"/>
    <col min="11778" max="11778" width="24.140625" style="127" customWidth="1"/>
    <col min="11779" max="11779" width="37.42578125" style="127" customWidth="1"/>
    <col min="11780" max="12022" width="11.42578125" style="127"/>
    <col min="12023" max="12023" width="13.28515625" style="127" customWidth="1"/>
    <col min="12024" max="12024" width="4.5703125" style="127" customWidth="1"/>
    <col min="12025" max="12025" width="47.42578125" style="127" customWidth="1"/>
    <col min="12026" max="12027" width="5.7109375" style="127" customWidth="1"/>
    <col min="12028" max="12028" width="9.42578125" style="127" customWidth="1"/>
    <col min="12029" max="12029" width="11.7109375" style="127" customWidth="1"/>
    <col min="12030" max="12030" width="12.28515625" style="127" customWidth="1"/>
    <col min="12031" max="12031" width="15.28515625" style="127" customWidth="1"/>
    <col min="12032" max="12033" width="5.7109375" style="127" customWidth="1"/>
    <col min="12034" max="12034" width="24.140625" style="127" customWidth="1"/>
    <col min="12035" max="12035" width="37.42578125" style="127" customWidth="1"/>
    <col min="12036" max="12278" width="11.42578125" style="127"/>
    <col min="12279" max="12279" width="13.28515625" style="127" customWidth="1"/>
    <col min="12280" max="12280" width="4.5703125" style="127" customWidth="1"/>
    <col min="12281" max="12281" width="47.42578125" style="127" customWidth="1"/>
    <col min="12282" max="12283" width="5.7109375" style="127" customWidth="1"/>
    <col min="12284" max="12284" width="9.42578125" style="127" customWidth="1"/>
    <col min="12285" max="12285" width="11.7109375" style="127" customWidth="1"/>
    <col min="12286" max="12286" width="12.28515625" style="127" customWidth="1"/>
    <col min="12287" max="12287" width="15.28515625" style="127" customWidth="1"/>
    <col min="12288" max="12289" width="5.7109375" style="127" customWidth="1"/>
    <col min="12290" max="12290" width="24.140625" style="127" customWidth="1"/>
    <col min="12291" max="12291" width="37.42578125" style="127" customWidth="1"/>
    <col min="12292" max="12534" width="11.42578125" style="127"/>
    <col min="12535" max="12535" width="13.28515625" style="127" customWidth="1"/>
    <col min="12536" max="12536" width="4.5703125" style="127" customWidth="1"/>
    <col min="12537" max="12537" width="47.42578125" style="127" customWidth="1"/>
    <col min="12538" max="12539" width="5.7109375" style="127" customWidth="1"/>
    <col min="12540" max="12540" width="9.42578125" style="127" customWidth="1"/>
    <col min="12541" max="12541" width="11.7109375" style="127" customWidth="1"/>
    <col min="12542" max="12542" width="12.28515625" style="127" customWidth="1"/>
    <col min="12543" max="12543" width="15.28515625" style="127" customWidth="1"/>
    <col min="12544" max="12545" width="5.7109375" style="127" customWidth="1"/>
    <col min="12546" max="12546" width="24.140625" style="127" customWidth="1"/>
    <col min="12547" max="12547" width="37.42578125" style="127" customWidth="1"/>
    <col min="12548" max="12790" width="11.42578125" style="127"/>
    <col min="12791" max="12791" width="13.28515625" style="127" customWidth="1"/>
    <col min="12792" max="12792" width="4.5703125" style="127" customWidth="1"/>
    <col min="12793" max="12793" width="47.42578125" style="127" customWidth="1"/>
    <col min="12794" max="12795" width="5.7109375" style="127" customWidth="1"/>
    <col min="12796" max="12796" width="9.42578125" style="127" customWidth="1"/>
    <col min="12797" max="12797" width="11.7109375" style="127" customWidth="1"/>
    <col min="12798" max="12798" width="12.28515625" style="127" customWidth="1"/>
    <col min="12799" max="12799" width="15.28515625" style="127" customWidth="1"/>
    <col min="12800" max="12801" width="5.7109375" style="127" customWidth="1"/>
    <col min="12802" max="12802" width="24.140625" style="127" customWidth="1"/>
    <col min="12803" max="12803" width="37.42578125" style="127" customWidth="1"/>
    <col min="12804" max="13046" width="11.42578125" style="127"/>
    <col min="13047" max="13047" width="13.28515625" style="127" customWidth="1"/>
    <col min="13048" max="13048" width="4.5703125" style="127" customWidth="1"/>
    <col min="13049" max="13049" width="47.42578125" style="127" customWidth="1"/>
    <col min="13050" max="13051" width="5.7109375" style="127" customWidth="1"/>
    <col min="13052" max="13052" width="9.42578125" style="127" customWidth="1"/>
    <col min="13053" max="13053" width="11.7109375" style="127" customWidth="1"/>
    <col min="13054" max="13054" width="12.28515625" style="127" customWidth="1"/>
    <col min="13055" max="13055" width="15.28515625" style="127" customWidth="1"/>
    <col min="13056" max="13057" width="5.7109375" style="127" customWidth="1"/>
    <col min="13058" max="13058" width="24.140625" style="127" customWidth="1"/>
    <col min="13059" max="13059" width="37.42578125" style="127" customWidth="1"/>
    <col min="13060" max="13302" width="11.42578125" style="127"/>
    <col min="13303" max="13303" width="13.28515625" style="127" customWidth="1"/>
    <col min="13304" max="13304" width="4.5703125" style="127" customWidth="1"/>
    <col min="13305" max="13305" width="47.42578125" style="127" customWidth="1"/>
    <col min="13306" max="13307" width="5.7109375" style="127" customWidth="1"/>
    <col min="13308" max="13308" width="9.42578125" style="127" customWidth="1"/>
    <col min="13309" max="13309" width="11.7109375" style="127" customWidth="1"/>
    <col min="13310" max="13310" width="12.28515625" style="127" customWidth="1"/>
    <col min="13311" max="13311" width="15.28515625" style="127" customWidth="1"/>
    <col min="13312" max="13313" width="5.7109375" style="127" customWidth="1"/>
    <col min="13314" max="13314" width="24.140625" style="127" customWidth="1"/>
    <col min="13315" max="13315" width="37.42578125" style="127" customWidth="1"/>
    <col min="13316" max="13558" width="11.42578125" style="127"/>
    <col min="13559" max="13559" width="13.28515625" style="127" customWidth="1"/>
    <col min="13560" max="13560" width="4.5703125" style="127" customWidth="1"/>
    <col min="13561" max="13561" width="47.42578125" style="127" customWidth="1"/>
    <col min="13562" max="13563" width="5.7109375" style="127" customWidth="1"/>
    <col min="13564" max="13564" width="9.42578125" style="127" customWidth="1"/>
    <col min="13565" max="13565" width="11.7109375" style="127" customWidth="1"/>
    <col min="13566" max="13566" width="12.28515625" style="127" customWidth="1"/>
    <col min="13567" max="13567" width="15.28515625" style="127" customWidth="1"/>
    <col min="13568" max="13569" width="5.7109375" style="127" customWidth="1"/>
    <col min="13570" max="13570" width="24.140625" style="127" customWidth="1"/>
    <col min="13571" max="13571" width="37.42578125" style="127" customWidth="1"/>
    <col min="13572" max="13814" width="11.42578125" style="127"/>
    <col min="13815" max="13815" width="13.28515625" style="127" customWidth="1"/>
    <col min="13816" max="13816" width="4.5703125" style="127" customWidth="1"/>
    <col min="13817" max="13817" width="47.42578125" style="127" customWidth="1"/>
    <col min="13818" max="13819" width="5.7109375" style="127" customWidth="1"/>
    <col min="13820" max="13820" width="9.42578125" style="127" customWidth="1"/>
    <col min="13821" max="13821" width="11.7109375" style="127" customWidth="1"/>
    <col min="13822" max="13822" width="12.28515625" style="127" customWidth="1"/>
    <col min="13823" max="13823" width="15.28515625" style="127" customWidth="1"/>
    <col min="13824" max="13825" width="5.7109375" style="127" customWidth="1"/>
    <col min="13826" max="13826" width="24.140625" style="127" customWidth="1"/>
    <col min="13827" max="13827" width="37.42578125" style="127" customWidth="1"/>
    <col min="13828" max="14070" width="11.42578125" style="127"/>
    <col min="14071" max="14071" width="13.28515625" style="127" customWidth="1"/>
    <col min="14072" max="14072" width="4.5703125" style="127" customWidth="1"/>
    <col min="14073" max="14073" width="47.42578125" style="127" customWidth="1"/>
    <col min="14074" max="14075" width="5.7109375" style="127" customWidth="1"/>
    <col min="14076" max="14076" width="9.42578125" style="127" customWidth="1"/>
    <col min="14077" max="14077" width="11.7109375" style="127" customWidth="1"/>
    <col min="14078" max="14078" width="12.28515625" style="127" customWidth="1"/>
    <col min="14079" max="14079" width="15.28515625" style="127" customWidth="1"/>
    <col min="14080" max="14081" width="5.7109375" style="127" customWidth="1"/>
    <col min="14082" max="14082" width="24.140625" style="127" customWidth="1"/>
    <col min="14083" max="14083" width="37.42578125" style="127" customWidth="1"/>
    <col min="14084" max="14326" width="11.42578125" style="127"/>
    <col min="14327" max="14327" width="13.28515625" style="127" customWidth="1"/>
    <col min="14328" max="14328" width="4.5703125" style="127" customWidth="1"/>
    <col min="14329" max="14329" width="47.42578125" style="127" customWidth="1"/>
    <col min="14330" max="14331" width="5.7109375" style="127" customWidth="1"/>
    <col min="14332" max="14332" width="9.42578125" style="127" customWidth="1"/>
    <col min="14333" max="14333" width="11.7109375" style="127" customWidth="1"/>
    <col min="14334" max="14334" width="12.28515625" style="127" customWidth="1"/>
    <col min="14335" max="14335" width="15.28515625" style="127" customWidth="1"/>
    <col min="14336" max="14337" width="5.7109375" style="127" customWidth="1"/>
    <col min="14338" max="14338" width="24.140625" style="127" customWidth="1"/>
    <col min="14339" max="14339" width="37.42578125" style="127" customWidth="1"/>
    <col min="14340" max="14582" width="11.42578125" style="127"/>
    <col min="14583" max="14583" width="13.28515625" style="127" customWidth="1"/>
    <col min="14584" max="14584" width="4.5703125" style="127" customWidth="1"/>
    <col min="14585" max="14585" width="47.42578125" style="127" customWidth="1"/>
    <col min="14586" max="14587" width="5.7109375" style="127" customWidth="1"/>
    <col min="14588" max="14588" width="9.42578125" style="127" customWidth="1"/>
    <col min="14589" max="14589" width="11.7109375" style="127" customWidth="1"/>
    <col min="14590" max="14590" width="12.28515625" style="127" customWidth="1"/>
    <col min="14591" max="14591" width="15.28515625" style="127" customWidth="1"/>
    <col min="14592" max="14593" width="5.7109375" style="127" customWidth="1"/>
    <col min="14594" max="14594" width="24.140625" style="127" customWidth="1"/>
    <col min="14595" max="14595" width="37.42578125" style="127" customWidth="1"/>
    <col min="14596" max="14838" width="11.42578125" style="127"/>
    <col min="14839" max="14839" width="13.28515625" style="127" customWidth="1"/>
    <col min="14840" max="14840" width="4.5703125" style="127" customWidth="1"/>
    <col min="14841" max="14841" width="47.42578125" style="127" customWidth="1"/>
    <col min="14842" max="14843" width="5.7109375" style="127" customWidth="1"/>
    <col min="14844" max="14844" width="9.42578125" style="127" customWidth="1"/>
    <col min="14845" max="14845" width="11.7109375" style="127" customWidth="1"/>
    <col min="14846" max="14846" width="12.28515625" style="127" customWidth="1"/>
    <col min="14847" max="14847" width="15.28515625" style="127" customWidth="1"/>
    <col min="14848" max="14849" width="5.7109375" style="127" customWidth="1"/>
    <col min="14850" max="14850" width="24.140625" style="127" customWidth="1"/>
    <col min="14851" max="14851" width="37.42578125" style="127" customWidth="1"/>
    <col min="14852" max="15094" width="11.42578125" style="127"/>
    <col min="15095" max="15095" width="13.28515625" style="127" customWidth="1"/>
    <col min="15096" max="15096" width="4.5703125" style="127" customWidth="1"/>
    <col min="15097" max="15097" width="47.42578125" style="127" customWidth="1"/>
    <col min="15098" max="15099" width="5.7109375" style="127" customWidth="1"/>
    <col min="15100" max="15100" width="9.42578125" style="127" customWidth="1"/>
    <col min="15101" max="15101" width="11.7109375" style="127" customWidth="1"/>
    <col min="15102" max="15102" width="12.28515625" style="127" customWidth="1"/>
    <col min="15103" max="15103" width="15.28515625" style="127" customWidth="1"/>
    <col min="15104" max="15105" width="5.7109375" style="127" customWidth="1"/>
    <col min="15106" max="15106" width="24.140625" style="127" customWidth="1"/>
    <col min="15107" max="15107" width="37.42578125" style="127" customWidth="1"/>
    <col min="15108" max="15350" width="11.42578125" style="127"/>
    <col min="15351" max="15351" width="13.28515625" style="127" customWidth="1"/>
    <col min="15352" max="15352" width="4.5703125" style="127" customWidth="1"/>
    <col min="15353" max="15353" width="47.42578125" style="127" customWidth="1"/>
    <col min="15354" max="15355" width="5.7109375" style="127" customWidth="1"/>
    <col min="15356" max="15356" width="9.42578125" style="127" customWidth="1"/>
    <col min="15357" max="15357" width="11.7109375" style="127" customWidth="1"/>
    <col min="15358" max="15358" width="12.28515625" style="127" customWidth="1"/>
    <col min="15359" max="15359" width="15.28515625" style="127" customWidth="1"/>
    <col min="15360" max="15361" width="5.7109375" style="127" customWidth="1"/>
    <col min="15362" max="15362" width="24.140625" style="127" customWidth="1"/>
    <col min="15363" max="15363" width="37.42578125" style="127" customWidth="1"/>
    <col min="15364" max="15606" width="11.42578125" style="127"/>
    <col min="15607" max="15607" width="13.28515625" style="127" customWidth="1"/>
    <col min="15608" max="15608" width="4.5703125" style="127" customWidth="1"/>
    <col min="15609" max="15609" width="47.42578125" style="127" customWidth="1"/>
    <col min="15610" max="15611" width="5.7109375" style="127" customWidth="1"/>
    <col min="15612" max="15612" width="9.42578125" style="127" customWidth="1"/>
    <col min="15613" max="15613" width="11.7109375" style="127" customWidth="1"/>
    <col min="15614" max="15614" width="12.28515625" style="127" customWidth="1"/>
    <col min="15615" max="15615" width="15.28515625" style="127" customWidth="1"/>
    <col min="15616" max="15617" width="5.7109375" style="127" customWidth="1"/>
    <col min="15618" max="15618" width="24.140625" style="127" customWidth="1"/>
    <col min="15619" max="15619" width="37.42578125" style="127" customWidth="1"/>
    <col min="15620" max="15862" width="11.42578125" style="127"/>
    <col min="15863" max="15863" width="13.28515625" style="127" customWidth="1"/>
    <col min="15864" max="15864" width="4.5703125" style="127" customWidth="1"/>
    <col min="15865" max="15865" width="47.42578125" style="127" customWidth="1"/>
    <col min="15866" max="15867" width="5.7109375" style="127" customWidth="1"/>
    <col min="15868" max="15868" width="9.42578125" style="127" customWidth="1"/>
    <col min="15869" max="15869" width="11.7109375" style="127" customWidth="1"/>
    <col min="15870" max="15870" width="12.28515625" style="127" customWidth="1"/>
    <col min="15871" max="15871" width="15.28515625" style="127" customWidth="1"/>
    <col min="15872" max="15873" width="5.7109375" style="127" customWidth="1"/>
    <col min="15874" max="15874" width="24.140625" style="127" customWidth="1"/>
    <col min="15875" max="15875" width="37.42578125" style="127" customWidth="1"/>
    <col min="15876" max="16118" width="11.42578125" style="127"/>
    <col min="16119" max="16119" width="13.28515625" style="127" customWidth="1"/>
    <col min="16120" max="16120" width="4.5703125" style="127" customWidth="1"/>
    <col min="16121" max="16121" width="47.42578125" style="127" customWidth="1"/>
    <col min="16122" max="16123" width="5.7109375" style="127" customWidth="1"/>
    <col min="16124" max="16124" width="9.42578125" style="127" customWidth="1"/>
    <col min="16125" max="16125" width="11.7109375" style="127" customWidth="1"/>
    <col min="16126" max="16126" width="12.28515625" style="127" customWidth="1"/>
    <col min="16127" max="16127" width="15.28515625" style="127" customWidth="1"/>
    <col min="16128" max="16129" width="5.7109375" style="127" customWidth="1"/>
    <col min="16130" max="16130" width="24.140625" style="127" customWidth="1"/>
    <col min="16131" max="16131" width="37.42578125" style="127" customWidth="1"/>
    <col min="16132" max="16384" width="11.42578125" style="127"/>
  </cols>
  <sheetData>
    <row r="1" spans="2:10" ht="18" customHeight="1" x14ac:dyDescent="0.2">
      <c r="B1" s="838"/>
      <c r="C1" s="839"/>
      <c r="D1" s="839"/>
      <c r="E1" s="839"/>
      <c r="F1" s="839"/>
      <c r="G1" s="839"/>
      <c r="H1" s="839"/>
      <c r="I1" s="839"/>
      <c r="J1" s="839"/>
    </row>
    <row r="2" spans="2:10" ht="18" customHeight="1" x14ac:dyDescent="0.2">
      <c r="B2" s="838"/>
      <c r="C2" s="839"/>
      <c r="D2" s="840" t="s">
        <v>0</v>
      </c>
      <c r="E2" s="840"/>
      <c r="F2" s="840"/>
      <c r="G2" s="840"/>
      <c r="H2" s="840"/>
      <c r="I2" s="840"/>
      <c r="J2" s="840"/>
    </row>
    <row r="3" spans="2:10" ht="18" customHeight="1" x14ac:dyDescent="0.2">
      <c r="B3" s="838"/>
      <c r="C3" s="839"/>
      <c r="D3" s="840"/>
      <c r="E3" s="840"/>
      <c r="F3" s="840"/>
      <c r="G3" s="840"/>
      <c r="H3" s="840"/>
      <c r="I3" s="840"/>
      <c r="J3" s="840"/>
    </row>
    <row r="4" spans="2:10" ht="18" customHeight="1" x14ac:dyDescent="0.2">
      <c r="B4" s="838"/>
      <c r="C4" s="839"/>
      <c r="D4" s="840"/>
      <c r="E4" s="840"/>
      <c r="F4" s="840"/>
      <c r="G4" s="840"/>
      <c r="H4" s="840"/>
      <c r="I4" s="840"/>
      <c r="J4" s="840"/>
    </row>
    <row r="5" spans="2:10" ht="18" customHeight="1" x14ac:dyDescent="0.2">
      <c r="B5" s="128"/>
      <c r="C5" s="839"/>
      <c r="D5" s="839"/>
      <c r="E5" s="839"/>
      <c r="F5" s="839"/>
      <c r="G5" s="839"/>
      <c r="H5" s="839"/>
      <c r="I5" s="839"/>
      <c r="J5" s="839"/>
    </row>
    <row r="6" spans="2:10" ht="25.5" customHeight="1" x14ac:dyDescent="0.2">
      <c r="B6" s="838"/>
      <c r="C6" s="839"/>
      <c r="D6" s="839"/>
      <c r="E6" s="839"/>
      <c r="F6" s="839"/>
      <c r="G6" s="839"/>
      <c r="H6" s="839"/>
      <c r="I6" s="839"/>
      <c r="J6" s="839"/>
    </row>
    <row r="7" spans="2:10" ht="35.25" customHeight="1" x14ac:dyDescent="0.2">
      <c r="B7" s="841" t="s">
        <v>473</v>
      </c>
      <c r="C7" s="841"/>
      <c r="D7" s="841"/>
      <c r="E7" s="841"/>
      <c r="F7" s="841"/>
      <c r="G7" s="841"/>
      <c r="H7" s="841"/>
      <c r="I7" s="841"/>
      <c r="J7" s="841"/>
    </row>
    <row r="8" spans="2:10" ht="18" customHeight="1" x14ac:dyDescent="0.2">
      <c r="B8" s="835"/>
      <c r="C8" s="836" t="s">
        <v>474</v>
      </c>
      <c r="D8" s="129" t="s">
        <v>3</v>
      </c>
      <c r="E8" s="129" t="s">
        <v>4</v>
      </c>
      <c r="F8" s="129" t="s">
        <v>4</v>
      </c>
      <c r="G8" s="130" t="s">
        <v>5</v>
      </c>
      <c r="H8" s="130" t="s">
        <v>6</v>
      </c>
      <c r="I8" s="130" t="s">
        <v>7</v>
      </c>
      <c r="J8" s="130" t="s">
        <v>8</v>
      </c>
    </row>
    <row r="9" spans="2:10" ht="18" customHeight="1" x14ac:dyDescent="0.2">
      <c r="B9" s="835"/>
      <c r="C9" s="836"/>
      <c r="D9" s="129"/>
      <c r="E9" s="131"/>
      <c r="F9" s="129"/>
      <c r="G9" s="129"/>
      <c r="H9" s="130"/>
      <c r="I9" s="130"/>
      <c r="J9" s="130"/>
    </row>
    <row r="10" spans="2:10" ht="18" customHeight="1" x14ac:dyDescent="0.2">
      <c r="B10" s="835"/>
      <c r="C10" s="836"/>
      <c r="D10" s="132"/>
      <c r="E10" s="132"/>
      <c r="F10" s="132"/>
      <c r="G10" s="132"/>
      <c r="H10" s="133"/>
      <c r="I10" s="133"/>
      <c r="J10" s="133"/>
    </row>
    <row r="11" spans="2:10" ht="18" customHeight="1" x14ac:dyDescent="0.2">
      <c r="B11" s="835"/>
      <c r="C11" s="134" t="s">
        <v>11</v>
      </c>
      <c r="D11" s="837"/>
      <c r="E11" s="837"/>
      <c r="F11" s="837"/>
      <c r="G11" s="837"/>
      <c r="H11" s="837"/>
      <c r="I11" s="837"/>
      <c r="J11" s="837"/>
    </row>
    <row r="12" spans="2:10" ht="18" customHeight="1" x14ac:dyDescent="0.2">
      <c r="B12" s="835"/>
      <c r="C12" s="134" t="s">
        <v>12</v>
      </c>
      <c r="D12" s="837"/>
      <c r="E12" s="837"/>
      <c r="F12" s="837"/>
      <c r="G12" s="837"/>
      <c r="H12" s="837"/>
      <c r="I12" s="837"/>
      <c r="J12" s="837"/>
    </row>
    <row r="13" spans="2:10" ht="18" customHeight="1" x14ac:dyDescent="0.2">
      <c r="B13" s="835"/>
      <c r="C13" s="134" t="s">
        <v>13</v>
      </c>
      <c r="D13" s="837"/>
      <c r="E13" s="837"/>
      <c r="F13" s="837"/>
      <c r="G13" s="837"/>
      <c r="H13" s="837"/>
      <c r="I13" s="837"/>
      <c r="J13" s="837"/>
    </row>
    <row r="14" spans="2:10" ht="18" customHeight="1" x14ac:dyDescent="0.2">
      <c r="B14" s="835"/>
      <c r="C14" s="134" t="s">
        <v>14</v>
      </c>
      <c r="D14" s="837"/>
      <c r="E14" s="837"/>
      <c r="F14" s="837"/>
      <c r="G14" s="837"/>
      <c r="H14" s="837"/>
      <c r="I14" s="837"/>
      <c r="J14" s="837"/>
    </row>
    <row r="15" spans="2:10" ht="18" customHeight="1" x14ac:dyDescent="0.2">
      <c r="B15" s="835"/>
      <c r="C15" s="134" t="s">
        <v>461</v>
      </c>
      <c r="D15" s="837"/>
      <c r="E15" s="837"/>
      <c r="F15" s="837"/>
      <c r="G15" s="837"/>
      <c r="H15" s="837"/>
      <c r="I15" s="837"/>
      <c r="J15" s="837"/>
    </row>
    <row r="16" spans="2:10" ht="18" customHeight="1" x14ac:dyDescent="0.2">
      <c r="B16" s="835"/>
      <c r="C16" s="134" t="s">
        <v>467</v>
      </c>
      <c r="D16" s="837"/>
      <c r="E16" s="837"/>
      <c r="F16" s="837"/>
      <c r="G16" s="837"/>
      <c r="H16" s="837"/>
      <c r="I16" s="837"/>
      <c r="J16" s="837"/>
    </row>
    <row r="17" spans="1:10" ht="18" customHeight="1" x14ac:dyDescent="0.2">
      <c r="B17" s="842" t="s">
        <v>475</v>
      </c>
      <c r="C17" s="842"/>
      <c r="D17" s="842"/>
      <c r="E17" s="842"/>
      <c r="F17" s="842"/>
      <c r="G17" s="842"/>
      <c r="H17" s="842"/>
      <c r="I17" s="136">
        <v>0.2</v>
      </c>
      <c r="J17" s="137">
        <f>(D28+F28+D38+F38)*I17/(H28+H38)</f>
        <v>3.8461538461538464E-2</v>
      </c>
    </row>
    <row r="18" spans="1:10" ht="18" customHeight="1" x14ac:dyDescent="0.2">
      <c r="B18" s="138"/>
      <c r="C18" s="139"/>
      <c r="D18" s="140" t="s">
        <v>25</v>
      </c>
      <c r="E18" s="140" t="s">
        <v>26</v>
      </c>
      <c r="F18" s="140" t="s">
        <v>27</v>
      </c>
      <c r="G18" s="140" t="s">
        <v>28</v>
      </c>
      <c r="H18" s="141" t="s">
        <v>476</v>
      </c>
      <c r="I18" s="142"/>
      <c r="J18" s="143"/>
    </row>
    <row r="19" spans="1:10" ht="18" customHeight="1" x14ac:dyDescent="0.2">
      <c r="A19" s="135">
        <v>1</v>
      </c>
      <c r="B19" s="843" t="s">
        <v>477</v>
      </c>
      <c r="C19" s="144" t="s">
        <v>478</v>
      </c>
      <c r="D19" s="145"/>
      <c r="E19" s="145">
        <v>1</v>
      </c>
      <c r="F19" s="146"/>
      <c r="G19" s="146"/>
      <c r="H19" s="845" t="s">
        <v>479</v>
      </c>
      <c r="I19" s="846"/>
      <c r="J19" s="847"/>
    </row>
    <row r="20" spans="1:10" ht="32.25" customHeight="1" x14ac:dyDescent="0.2">
      <c r="A20" s="135">
        <v>2</v>
      </c>
      <c r="B20" s="844"/>
      <c r="C20" s="144" t="s">
        <v>480</v>
      </c>
      <c r="D20" s="145"/>
      <c r="E20" s="145">
        <v>1</v>
      </c>
      <c r="F20" s="146"/>
      <c r="G20" s="146"/>
      <c r="H20" s="845" t="s">
        <v>479</v>
      </c>
      <c r="I20" s="846"/>
      <c r="J20" s="847"/>
    </row>
    <row r="21" spans="1:10" ht="42.75" customHeight="1" x14ac:dyDescent="0.2">
      <c r="A21" s="135">
        <v>3</v>
      </c>
      <c r="B21" s="848" t="s">
        <v>481</v>
      </c>
      <c r="C21" s="147" t="s">
        <v>482</v>
      </c>
      <c r="D21" s="145"/>
      <c r="E21" s="145">
        <v>1</v>
      </c>
      <c r="F21" s="146"/>
      <c r="G21" s="146"/>
      <c r="H21" s="845" t="s">
        <v>479</v>
      </c>
      <c r="I21" s="846"/>
      <c r="J21" s="847"/>
    </row>
    <row r="22" spans="1:10" ht="18" customHeight="1" x14ac:dyDescent="0.2">
      <c r="A22" s="135">
        <v>4</v>
      </c>
      <c r="B22" s="843"/>
      <c r="C22" s="147" t="s">
        <v>483</v>
      </c>
      <c r="D22" s="145"/>
      <c r="E22" s="145">
        <v>1</v>
      </c>
      <c r="F22" s="146"/>
      <c r="G22" s="146"/>
      <c r="H22" s="845" t="s">
        <v>479</v>
      </c>
      <c r="I22" s="846"/>
      <c r="J22" s="847"/>
    </row>
    <row r="23" spans="1:10" s="148" customFormat="1" ht="50.25" customHeight="1" x14ac:dyDescent="0.2">
      <c r="A23" s="135">
        <v>5</v>
      </c>
      <c r="B23" s="843"/>
      <c r="C23" s="147" t="s">
        <v>484</v>
      </c>
      <c r="D23" s="145">
        <v>1</v>
      </c>
      <c r="E23" s="145">
        <v>1</v>
      </c>
      <c r="F23" s="146"/>
      <c r="G23" s="146"/>
      <c r="H23" s="845" t="s">
        <v>479</v>
      </c>
      <c r="I23" s="846"/>
      <c r="J23" s="847"/>
    </row>
    <row r="24" spans="1:10" s="148" customFormat="1" ht="31.5" customHeight="1" x14ac:dyDescent="0.2">
      <c r="A24" s="135">
        <v>6</v>
      </c>
      <c r="B24" s="843"/>
      <c r="C24" s="147" t="s">
        <v>485</v>
      </c>
      <c r="D24" s="145"/>
      <c r="E24" s="145">
        <v>1</v>
      </c>
      <c r="F24" s="146"/>
      <c r="G24" s="146"/>
      <c r="H24" s="845" t="s">
        <v>479</v>
      </c>
      <c r="I24" s="846"/>
      <c r="J24" s="847"/>
    </row>
    <row r="25" spans="1:10" s="148" customFormat="1" ht="31.5" customHeight="1" x14ac:dyDescent="0.2">
      <c r="A25" s="135">
        <v>7</v>
      </c>
      <c r="B25" s="843"/>
      <c r="C25" s="147" t="s">
        <v>486</v>
      </c>
      <c r="D25" s="145"/>
      <c r="E25" s="145">
        <v>1</v>
      </c>
      <c r="F25" s="146"/>
      <c r="G25" s="146"/>
      <c r="H25" s="845" t="s">
        <v>479</v>
      </c>
      <c r="I25" s="846"/>
      <c r="J25" s="847"/>
    </row>
    <row r="26" spans="1:10" s="148" customFormat="1" ht="31.5" customHeight="1" x14ac:dyDescent="0.2">
      <c r="A26" s="135">
        <v>8</v>
      </c>
      <c r="B26" s="843"/>
      <c r="C26" s="149" t="s">
        <v>487</v>
      </c>
      <c r="D26" s="145"/>
      <c r="E26" s="145">
        <v>1</v>
      </c>
      <c r="F26" s="146"/>
      <c r="G26" s="146"/>
      <c r="H26" s="845" t="s">
        <v>479</v>
      </c>
      <c r="I26" s="846"/>
      <c r="J26" s="847"/>
    </row>
    <row r="27" spans="1:10" ht="31.5" customHeight="1" x14ac:dyDescent="0.2">
      <c r="A27" s="135">
        <v>9</v>
      </c>
      <c r="B27" s="843"/>
      <c r="C27" s="149" t="s">
        <v>488</v>
      </c>
      <c r="D27" s="145"/>
      <c r="E27" s="145">
        <v>1</v>
      </c>
      <c r="F27" s="146"/>
      <c r="G27" s="146"/>
      <c r="H27" s="845" t="s">
        <v>479</v>
      </c>
      <c r="I27" s="846"/>
      <c r="J27" s="847"/>
    </row>
    <row r="28" spans="1:10" s="150" customFormat="1" ht="18" customHeight="1" x14ac:dyDescent="0.2">
      <c r="B28" s="151"/>
      <c r="C28" s="152" t="s">
        <v>376</v>
      </c>
      <c r="D28" s="153">
        <f>SUM(D19:D27)</f>
        <v>1</v>
      </c>
      <c r="E28" s="153">
        <f>SUM(E19:E27)</f>
        <v>9</v>
      </c>
      <c r="F28" s="153">
        <f>SUM(F19:F27)</f>
        <v>0</v>
      </c>
      <c r="G28" s="153">
        <f>SUM(G19:G27)</f>
        <v>0</v>
      </c>
      <c r="H28" s="852">
        <f>+D28+E28+F28+G28</f>
        <v>10</v>
      </c>
      <c r="I28" s="852"/>
      <c r="J28" s="852"/>
    </row>
    <row r="29" spans="1:10" ht="287.25" customHeight="1" x14ac:dyDescent="0.2">
      <c r="B29" s="853" t="s">
        <v>489</v>
      </c>
      <c r="C29" s="854"/>
      <c r="D29" s="854"/>
      <c r="E29" s="854"/>
      <c r="F29" s="854"/>
      <c r="G29" s="854"/>
      <c r="H29" s="854"/>
      <c r="I29" s="854"/>
      <c r="J29" s="854"/>
    </row>
    <row r="30" spans="1:10" ht="18" customHeight="1" x14ac:dyDescent="0.2">
      <c r="B30" s="154" t="s">
        <v>490</v>
      </c>
      <c r="C30" s="855" t="s">
        <v>491</v>
      </c>
      <c r="D30" s="855"/>
      <c r="E30" s="855"/>
      <c r="F30" s="855"/>
      <c r="G30" s="855"/>
      <c r="H30" s="855"/>
      <c r="I30" s="855"/>
      <c r="J30" s="855"/>
    </row>
    <row r="31" spans="1:10" ht="18" customHeight="1" x14ac:dyDescent="0.2">
      <c r="B31" s="154"/>
      <c r="C31" s="155"/>
      <c r="D31" s="156" t="s">
        <v>25</v>
      </c>
      <c r="E31" s="156" t="s">
        <v>26</v>
      </c>
      <c r="F31" s="156" t="s">
        <v>27</v>
      </c>
      <c r="G31" s="156" t="s">
        <v>28</v>
      </c>
      <c r="H31" s="856" t="s">
        <v>476</v>
      </c>
      <c r="I31" s="856"/>
      <c r="J31" s="856"/>
    </row>
    <row r="32" spans="1:10" ht="36" customHeight="1" x14ac:dyDescent="0.2">
      <c r="A32" s="135">
        <v>10</v>
      </c>
      <c r="B32" s="154"/>
      <c r="C32" s="157" t="s">
        <v>492</v>
      </c>
      <c r="D32" s="158"/>
      <c r="E32" s="158">
        <v>1</v>
      </c>
      <c r="F32" s="158"/>
      <c r="G32" s="158"/>
      <c r="H32" s="849" t="s">
        <v>479</v>
      </c>
      <c r="I32" s="850"/>
      <c r="J32" s="851"/>
    </row>
    <row r="33" spans="1:10" ht="27" customHeight="1" x14ac:dyDescent="0.2">
      <c r="A33" s="135">
        <v>11</v>
      </c>
      <c r="B33" s="154"/>
      <c r="C33" s="157" t="s">
        <v>493</v>
      </c>
      <c r="D33" s="158">
        <v>1</v>
      </c>
      <c r="E33" s="158"/>
      <c r="F33" s="158"/>
      <c r="G33" s="158"/>
      <c r="H33" s="849" t="s">
        <v>479</v>
      </c>
      <c r="I33" s="850"/>
      <c r="J33" s="851"/>
    </row>
    <row r="34" spans="1:10" ht="30" customHeight="1" x14ac:dyDescent="0.2">
      <c r="A34" s="135">
        <v>12</v>
      </c>
      <c r="B34" s="154"/>
      <c r="C34" s="157" t="s">
        <v>494</v>
      </c>
      <c r="D34" s="158">
        <v>1</v>
      </c>
      <c r="E34" s="158"/>
      <c r="F34" s="158"/>
      <c r="G34" s="158"/>
      <c r="H34" s="849" t="s">
        <v>479</v>
      </c>
      <c r="I34" s="850"/>
      <c r="J34" s="851"/>
    </row>
    <row r="35" spans="1:10" ht="30" customHeight="1" x14ac:dyDescent="0.2">
      <c r="A35" s="135">
        <v>13</v>
      </c>
      <c r="B35" s="154"/>
      <c r="C35" s="159" t="s">
        <v>495</v>
      </c>
      <c r="D35" s="158"/>
      <c r="E35" s="158">
        <v>1</v>
      </c>
      <c r="F35" s="158"/>
      <c r="G35" s="158"/>
      <c r="H35" s="849" t="s">
        <v>479</v>
      </c>
      <c r="I35" s="850"/>
      <c r="J35" s="851"/>
    </row>
    <row r="36" spans="1:10" ht="30" customHeight="1" x14ac:dyDescent="0.2">
      <c r="A36" s="135">
        <v>14</v>
      </c>
      <c r="B36" s="154"/>
      <c r="C36" s="159" t="s">
        <v>496</v>
      </c>
      <c r="D36" s="160"/>
      <c r="E36" s="160"/>
      <c r="F36" s="160">
        <v>1</v>
      </c>
      <c r="G36" s="160"/>
      <c r="H36" s="849" t="s">
        <v>479</v>
      </c>
      <c r="I36" s="850"/>
      <c r="J36" s="851"/>
    </row>
    <row r="37" spans="1:10" ht="30" customHeight="1" x14ac:dyDescent="0.2">
      <c r="A37" s="135">
        <v>15</v>
      </c>
      <c r="B37" s="154"/>
      <c r="C37" s="159" t="s">
        <v>497</v>
      </c>
      <c r="D37" s="160"/>
      <c r="E37" s="160"/>
      <c r="F37" s="160"/>
      <c r="G37" s="160">
        <v>1</v>
      </c>
      <c r="H37" s="849" t="s">
        <v>479</v>
      </c>
      <c r="I37" s="850"/>
      <c r="J37" s="851"/>
    </row>
    <row r="38" spans="1:10" ht="18" customHeight="1" x14ac:dyDescent="0.2">
      <c r="B38" s="154"/>
      <c r="C38" s="161" t="s">
        <v>376</v>
      </c>
      <c r="D38" s="162">
        <f>SUM(D32:D37,D19:D27)</f>
        <v>3</v>
      </c>
      <c r="E38" s="162">
        <f t="shared" ref="E38:G38" si="0">SUM(E32:E37,E19:E27)</f>
        <v>11</v>
      </c>
      <c r="F38" s="162">
        <f t="shared" si="0"/>
        <v>1</v>
      </c>
      <c r="G38" s="162">
        <f t="shared" si="0"/>
        <v>1</v>
      </c>
      <c r="H38" s="863">
        <f>+D38+E38+F38+G38</f>
        <v>16</v>
      </c>
      <c r="I38" s="863"/>
      <c r="J38" s="863"/>
    </row>
    <row r="39" spans="1:10" ht="39" customHeight="1" x14ac:dyDescent="0.2">
      <c r="B39" s="864" t="s">
        <v>498</v>
      </c>
      <c r="C39" s="865"/>
      <c r="D39" s="865"/>
      <c r="E39" s="865"/>
      <c r="F39" s="865"/>
      <c r="G39" s="865"/>
      <c r="H39" s="865"/>
      <c r="I39" s="865"/>
      <c r="J39" s="866"/>
    </row>
    <row r="40" spans="1:10" ht="18" customHeight="1" x14ac:dyDescent="0.2">
      <c r="B40" s="867" t="s">
        <v>499</v>
      </c>
      <c r="C40" s="868"/>
      <c r="D40" s="868"/>
      <c r="E40" s="868"/>
      <c r="F40" s="868"/>
      <c r="G40" s="868"/>
      <c r="H40" s="868"/>
      <c r="I40" s="868"/>
      <c r="J40" s="869"/>
    </row>
    <row r="41" spans="1:10" s="148" customFormat="1" ht="18" customHeight="1" x14ac:dyDescent="0.2">
      <c r="A41" s="163"/>
      <c r="B41" s="870" t="s">
        <v>500</v>
      </c>
      <c r="C41" s="870"/>
      <c r="D41" s="870"/>
      <c r="E41" s="870"/>
      <c r="F41" s="870"/>
      <c r="G41" s="870"/>
      <c r="H41" s="870"/>
      <c r="I41" s="164">
        <v>0.25</v>
      </c>
      <c r="J41" s="165">
        <f>(D59+F59+D79+F79)*I41/(H59+H79)</f>
        <v>5.9523809523809521E-3</v>
      </c>
    </row>
    <row r="42" spans="1:10" s="148" customFormat="1" ht="18" customHeight="1" x14ac:dyDescent="0.2">
      <c r="A42" s="163"/>
      <c r="B42" s="166"/>
      <c r="C42" s="871" t="s">
        <v>501</v>
      </c>
      <c r="D42" s="167" t="s">
        <v>25</v>
      </c>
      <c r="E42" s="167" t="s">
        <v>26</v>
      </c>
      <c r="F42" s="167" t="s">
        <v>27</v>
      </c>
      <c r="G42" s="167" t="s">
        <v>28</v>
      </c>
      <c r="H42" s="873" t="s">
        <v>476</v>
      </c>
      <c r="I42" s="874"/>
      <c r="J42" s="875"/>
    </row>
    <row r="43" spans="1:10" s="148" customFormat="1" ht="18" customHeight="1" x14ac:dyDescent="0.2">
      <c r="A43" s="163"/>
      <c r="B43" s="166"/>
      <c r="C43" s="872"/>
      <c r="D43" s="140"/>
      <c r="E43" s="140"/>
      <c r="F43" s="140"/>
      <c r="G43" s="140"/>
      <c r="H43" s="168" t="s">
        <v>463</v>
      </c>
      <c r="I43" s="876" t="s">
        <v>331</v>
      </c>
      <c r="J43" s="877"/>
    </row>
    <row r="44" spans="1:10" s="148" customFormat="1" ht="18" customHeight="1" x14ac:dyDescent="0.2">
      <c r="A44" s="163">
        <v>1</v>
      </c>
      <c r="B44" s="857" t="s">
        <v>502</v>
      </c>
      <c r="C44" s="169" t="s">
        <v>503</v>
      </c>
      <c r="D44" s="146"/>
      <c r="E44" s="145">
        <v>1</v>
      </c>
      <c r="F44" s="146"/>
      <c r="G44" s="146"/>
      <c r="H44" s="170">
        <v>100</v>
      </c>
      <c r="I44" s="858"/>
      <c r="J44" s="859"/>
    </row>
    <row r="45" spans="1:10" s="148" customFormat="1" ht="18" customHeight="1" x14ac:dyDescent="0.2">
      <c r="A45" s="163">
        <v>2</v>
      </c>
      <c r="B45" s="857"/>
      <c r="C45" s="171" t="s">
        <v>504</v>
      </c>
      <c r="D45" s="172"/>
      <c r="E45" s="173"/>
      <c r="F45" s="172"/>
      <c r="G45" s="172"/>
      <c r="H45" s="174">
        <v>10</v>
      </c>
      <c r="I45" s="860" t="e">
        <f ca="1">H44/I45</f>
        <v>#DIV/0!</v>
      </c>
      <c r="J45" s="860"/>
    </row>
    <row r="46" spans="1:10" s="148" customFormat="1" ht="39" customHeight="1" x14ac:dyDescent="0.2">
      <c r="A46" s="163">
        <v>3</v>
      </c>
      <c r="B46" s="857"/>
      <c r="C46" s="149" t="s">
        <v>505</v>
      </c>
      <c r="D46" s="172"/>
      <c r="E46" s="173">
        <v>1</v>
      </c>
      <c r="F46" s="172"/>
      <c r="G46" s="172"/>
      <c r="H46" s="174">
        <v>2</v>
      </c>
      <c r="I46" s="860" t="e">
        <f ca="1">H45/I46</f>
        <v>#DIV/0!</v>
      </c>
      <c r="J46" s="860"/>
    </row>
    <row r="47" spans="1:10" s="148" customFormat="1" ht="33" customHeight="1" x14ac:dyDescent="0.2">
      <c r="A47" s="163">
        <v>4</v>
      </c>
      <c r="B47" s="857"/>
      <c r="C47" s="171" t="s">
        <v>506</v>
      </c>
      <c r="D47" s="172"/>
      <c r="E47" s="173">
        <v>1</v>
      </c>
      <c r="F47" s="172"/>
      <c r="G47" s="172"/>
      <c r="H47" s="174">
        <v>30</v>
      </c>
      <c r="I47" s="861">
        <f>H47/H44</f>
        <v>0.3</v>
      </c>
      <c r="J47" s="862"/>
    </row>
    <row r="48" spans="1:10" s="148" customFormat="1" ht="54.75" customHeight="1" x14ac:dyDescent="0.2">
      <c r="A48" s="163">
        <v>5</v>
      </c>
      <c r="B48" s="175"/>
      <c r="C48" s="147" t="s">
        <v>507</v>
      </c>
      <c r="D48" s="172"/>
      <c r="E48" s="173">
        <v>1</v>
      </c>
      <c r="F48" s="172"/>
      <c r="G48" s="172"/>
      <c r="H48" s="174">
        <v>40</v>
      </c>
      <c r="I48" s="861">
        <f>H48/H47</f>
        <v>1.3333333333333333</v>
      </c>
      <c r="J48" s="862"/>
    </row>
    <row r="49" spans="1:10" s="148" customFormat="1" ht="69" customHeight="1" x14ac:dyDescent="0.2">
      <c r="A49" s="163">
        <v>6</v>
      </c>
      <c r="B49" s="857" t="s">
        <v>508</v>
      </c>
      <c r="C49" s="171" t="s">
        <v>509</v>
      </c>
      <c r="D49" s="172"/>
      <c r="E49" s="173">
        <v>1</v>
      </c>
      <c r="F49" s="172"/>
      <c r="G49" s="172"/>
      <c r="H49" s="174">
        <v>50</v>
      </c>
      <c r="I49" s="861">
        <f>H49/H47</f>
        <v>1.6666666666666667</v>
      </c>
      <c r="J49" s="862"/>
    </row>
    <row r="50" spans="1:10" s="148" customFormat="1" ht="78.75" customHeight="1" x14ac:dyDescent="0.2">
      <c r="A50" s="163">
        <v>7</v>
      </c>
      <c r="B50" s="857"/>
      <c r="C50" s="171" t="s">
        <v>510</v>
      </c>
      <c r="D50" s="172"/>
      <c r="E50" s="173">
        <v>1</v>
      </c>
      <c r="F50" s="172"/>
      <c r="G50" s="172"/>
      <c r="H50" s="174">
        <v>33</v>
      </c>
      <c r="I50" s="861">
        <f>H50/H47</f>
        <v>1.1000000000000001</v>
      </c>
      <c r="J50" s="862"/>
    </row>
    <row r="51" spans="1:10" s="148" customFormat="1" ht="40.5" customHeight="1" x14ac:dyDescent="0.2">
      <c r="A51" s="163">
        <v>8</v>
      </c>
      <c r="B51" s="857"/>
      <c r="C51" s="171" t="s">
        <v>511</v>
      </c>
      <c r="D51" s="172"/>
      <c r="E51" s="173">
        <v>1</v>
      </c>
      <c r="F51" s="172"/>
      <c r="G51" s="172"/>
      <c r="H51" s="174">
        <v>43</v>
      </c>
      <c r="I51" s="861">
        <f>H51/H47</f>
        <v>1.4333333333333333</v>
      </c>
      <c r="J51" s="862"/>
    </row>
    <row r="52" spans="1:10" s="148" customFormat="1" ht="65.25" customHeight="1" x14ac:dyDescent="0.2">
      <c r="A52" s="163">
        <v>9</v>
      </c>
      <c r="B52" s="857"/>
      <c r="C52" s="171" t="s">
        <v>512</v>
      </c>
      <c r="D52" s="172"/>
      <c r="E52" s="173">
        <v>1</v>
      </c>
      <c r="F52" s="172"/>
      <c r="G52" s="172"/>
      <c r="H52" s="174">
        <v>21</v>
      </c>
      <c r="I52" s="861">
        <f>H52/H47</f>
        <v>0.7</v>
      </c>
      <c r="J52" s="862"/>
    </row>
    <row r="53" spans="1:10" s="148" customFormat="1" ht="49.5" customHeight="1" x14ac:dyDescent="0.2">
      <c r="A53" s="163">
        <v>10</v>
      </c>
      <c r="B53" s="857"/>
      <c r="C53" s="176" t="s">
        <v>513</v>
      </c>
      <c r="D53" s="172"/>
      <c r="E53" s="173">
        <v>1</v>
      </c>
      <c r="F53" s="172"/>
      <c r="G53" s="172"/>
      <c r="H53" s="174">
        <v>13</v>
      </c>
      <c r="I53" s="861">
        <f>H53/H47</f>
        <v>0.43333333333333335</v>
      </c>
      <c r="J53" s="862"/>
    </row>
    <row r="54" spans="1:10" ht="69.75" customHeight="1" x14ac:dyDescent="0.2">
      <c r="A54" s="163">
        <v>11</v>
      </c>
      <c r="B54" s="857"/>
      <c r="C54" s="176" t="s">
        <v>514</v>
      </c>
      <c r="D54" s="172"/>
      <c r="E54" s="173">
        <v>1</v>
      </c>
      <c r="F54" s="172"/>
      <c r="G54" s="172"/>
      <c r="H54" s="174">
        <v>12</v>
      </c>
      <c r="I54" s="861">
        <f>H54/H47</f>
        <v>0.4</v>
      </c>
      <c r="J54" s="862"/>
    </row>
    <row r="55" spans="1:10" ht="88.5" customHeight="1" x14ac:dyDescent="0.2">
      <c r="A55" s="163">
        <v>12</v>
      </c>
      <c r="B55" s="857"/>
      <c r="C55" s="176" t="s">
        <v>515</v>
      </c>
      <c r="D55" s="172"/>
      <c r="E55" s="173">
        <v>1</v>
      </c>
      <c r="F55" s="172"/>
      <c r="G55" s="172"/>
      <c r="H55" s="174">
        <v>11</v>
      </c>
      <c r="I55" s="861">
        <f>H55/H47</f>
        <v>0.36666666666666664</v>
      </c>
      <c r="J55" s="862"/>
    </row>
    <row r="56" spans="1:10" ht="60" customHeight="1" x14ac:dyDescent="0.2">
      <c r="A56" s="163">
        <v>13</v>
      </c>
      <c r="B56" s="857"/>
      <c r="C56" s="176" t="s">
        <v>516</v>
      </c>
      <c r="D56" s="172"/>
      <c r="E56" s="173">
        <v>1</v>
      </c>
      <c r="F56" s="172"/>
      <c r="G56" s="172"/>
      <c r="H56" s="174">
        <v>10</v>
      </c>
      <c r="I56" s="861">
        <f>H56/H47</f>
        <v>0.33333333333333331</v>
      </c>
      <c r="J56" s="862"/>
    </row>
    <row r="57" spans="1:10" ht="108.75" customHeight="1" x14ac:dyDescent="0.2">
      <c r="A57" s="163">
        <v>14</v>
      </c>
      <c r="B57" s="857"/>
      <c r="C57" s="176" t="s">
        <v>517</v>
      </c>
      <c r="D57" s="172"/>
      <c r="E57" s="173">
        <v>1</v>
      </c>
      <c r="F57" s="172"/>
      <c r="G57" s="172"/>
      <c r="H57" s="174">
        <v>9</v>
      </c>
      <c r="I57" s="861">
        <f>H57/H49</f>
        <v>0.18</v>
      </c>
      <c r="J57" s="862"/>
    </row>
    <row r="58" spans="1:10" ht="72.75" customHeight="1" x14ac:dyDescent="0.2">
      <c r="A58" s="163">
        <v>15</v>
      </c>
      <c r="B58" s="857"/>
      <c r="C58" s="176" t="s">
        <v>518</v>
      </c>
      <c r="D58" s="172"/>
      <c r="E58" s="173">
        <v>1</v>
      </c>
      <c r="F58" s="172"/>
      <c r="G58" s="172"/>
      <c r="H58" s="174">
        <v>7</v>
      </c>
      <c r="I58" s="861">
        <f>H58/H47</f>
        <v>0.23333333333333334</v>
      </c>
      <c r="J58" s="862"/>
    </row>
    <row r="59" spans="1:10" s="179" customFormat="1" ht="18" customHeight="1" x14ac:dyDescent="0.2">
      <c r="A59" s="177"/>
      <c r="B59" s="882" t="s">
        <v>519</v>
      </c>
      <c r="C59" s="883"/>
      <c r="D59" s="178">
        <f>SUM(D44:D58)</f>
        <v>0</v>
      </c>
      <c r="E59" s="178">
        <f t="shared" ref="E59:G59" si="1">SUM(E44:E58)</f>
        <v>14</v>
      </c>
      <c r="F59" s="178">
        <f t="shared" si="1"/>
        <v>0</v>
      </c>
      <c r="G59" s="178">
        <f t="shared" si="1"/>
        <v>0</v>
      </c>
      <c r="H59" s="884">
        <f>+D59+E59+F59+G59</f>
        <v>14</v>
      </c>
      <c r="I59" s="884"/>
      <c r="J59" s="884"/>
    </row>
    <row r="60" spans="1:10" ht="123" customHeight="1" x14ac:dyDescent="0.2">
      <c r="A60" s="163"/>
      <c r="B60" s="885" t="s">
        <v>520</v>
      </c>
      <c r="C60" s="886"/>
      <c r="D60" s="886"/>
      <c r="E60" s="886"/>
      <c r="F60" s="886"/>
      <c r="G60" s="886"/>
      <c r="H60" s="886"/>
      <c r="I60" s="886"/>
      <c r="J60" s="887"/>
    </row>
    <row r="61" spans="1:10" ht="18" customHeight="1" x14ac:dyDescent="0.2">
      <c r="A61" s="163"/>
      <c r="B61" s="878"/>
      <c r="C61" s="888" t="s">
        <v>491</v>
      </c>
      <c r="D61" s="889"/>
      <c r="E61" s="889"/>
      <c r="F61" s="889"/>
      <c r="G61" s="889"/>
      <c r="H61" s="889"/>
      <c r="I61" s="889"/>
      <c r="J61" s="889"/>
    </row>
    <row r="62" spans="1:10" ht="18" customHeight="1" x14ac:dyDescent="0.2">
      <c r="A62" s="163"/>
      <c r="B62" s="879"/>
      <c r="C62" s="890" t="s">
        <v>501</v>
      </c>
      <c r="D62" s="890" t="s">
        <v>25</v>
      </c>
      <c r="E62" s="890" t="s">
        <v>26</v>
      </c>
      <c r="F62" s="890" t="s">
        <v>27</v>
      </c>
      <c r="G62" s="890" t="s">
        <v>28</v>
      </c>
      <c r="H62" s="891" t="s">
        <v>476</v>
      </c>
      <c r="I62" s="891"/>
      <c r="J62" s="891"/>
    </row>
    <row r="63" spans="1:10" ht="18" customHeight="1" x14ac:dyDescent="0.2">
      <c r="A63" s="163"/>
      <c r="B63" s="879"/>
      <c r="C63" s="891"/>
      <c r="D63" s="891"/>
      <c r="E63" s="891"/>
      <c r="F63" s="891"/>
      <c r="G63" s="891"/>
      <c r="H63" s="180" t="s">
        <v>463</v>
      </c>
      <c r="I63" s="892" t="s">
        <v>331</v>
      </c>
      <c r="J63" s="892"/>
    </row>
    <row r="64" spans="1:10" ht="18" customHeight="1" x14ac:dyDescent="0.2">
      <c r="A64" s="163"/>
      <c r="B64" s="880"/>
      <c r="C64" s="181"/>
      <c r="D64" s="182"/>
      <c r="E64" s="182"/>
      <c r="F64" s="182"/>
      <c r="G64" s="182"/>
      <c r="H64" s="180"/>
      <c r="I64" s="183"/>
      <c r="J64" s="184"/>
    </row>
    <row r="65" spans="1:10" ht="29.25" customHeight="1" x14ac:dyDescent="0.2">
      <c r="A65" s="163">
        <v>16</v>
      </c>
      <c r="B65" s="878" t="s">
        <v>502</v>
      </c>
      <c r="C65" s="185" t="s">
        <v>503</v>
      </c>
      <c r="D65" s="186"/>
      <c r="E65" s="186">
        <v>1</v>
      </c>
      <c r="F65" s="186"/>
      <c r="G65" s="187"/>
      <c r="H65" s="188">
        <v>100</v>
      </c>
      <c r="I65" s="881"/>
      <c r="J65" s="881"/>
    </row>
    <row r="66" spans="1:10" ht="36" customHeight="1" x14ac:dyDescent="0.2">
      <c r="A66" s="163">
        <v>17</v>
      </c>
      <c r="B66" s="879"/>
      <c r="C66" s="171" t="s">
        <v>521</v>
      </c>
      <c r="D66" s="189"/>
      <c r="E66" s="189">
        <v>1</v>
      </c>
      <c r="F66" s="189"/>
      <c r="G66" s="190"/>
      <c r="H66" s="190">
        <v>20</v>
      </c>
      <c r="I66" s="860" t="e">
        <f ca="1">H65/I66</f>
        <v>#DIV/0!</v>
      </c>
      <c r="J66" s="860"/>
    </row>
    <row r="67" spans="1:10" ht="33.75" customHeight="1" x14ac:dyDescent="0.2">
      <c r="A67" s="163">
        <v>18</v>
      </c>
      <c r="B67" s="880"/>
      <c r="C67" s="171" t="s">
        <v>522</v>
      </c>
      <c r="D67" s="189"/>
      <c r="E67" s="189">
        <v>1</v>
      </c>
      <c r="F67" s="189"/>
      <c r="G67" s="190"/>
      <c r="H67" s="190">
        <v>30</v>
      </c>
      <c r="I67" s="860">
        <f>H67/H65</f>
        <v>0.3</v>
      </c>
      <c r="J67" s="860"/>
    </row>
    <row r="68" spans="1:10" ht="46.5" customHeight="1" x14ac:dyDescent="0.2">
      <c r="A68" s="163">
        <v>19</v>
      </c>
      <c r="B68" s="191"/>
      <c r="C68" s="192" t="s">
        <v>523</v>
      </c>
      <c r="D68" s="189">
        <v>1</v>
      </c>
      <c r="E68" s="189"/>
      <c r="F68" s="189"/>
      <c r="G68" s="190"/>
      <c r="H68" s="190">
        <v>40</v>
      </c>
      <c r="I68" s="860">
        <f t="shared" ref="I68" si="2">H68/H66</f>
        <v>2</v>
      </c>
      <c r="J68" s="860"/>
    </row>
    <row r="69" spans="1:10" ht="18" customHeight="1" x14ac:dyDescent="0.2">
      <c r="A69" s="163">
        <v>20</v>
      </c>
      <c r="B69" s="193"/>
      <c r="C69" s="194" t="s">
        <v>524</v>
      </c>
      <c r="D69" s="189"/>
      <c r="E69" s="189">
        <v>1</v>
      </c>
      <c r="F69" s="189"/>
      <c r="G69" s="190"/>
      <c r="H69" s="190">
        <v>50</v>
      </c>
      <c r="I69" s="860">
        <f>H69/H66</f>
        <v>2.5</v>
      </c>
      <c r="J69" s="860"/>
    </row>
    <row r="70" spans="1:10" ht="56.25" customHeight="1" x14ac:dyDescent="0.2">
      <c r="A70" s="163">
        <v>21</v>
      </c>
      <c r="B70" s="191"/>
      <c r="C70" s="195" t="s">
        <v>525</v>
      </c>
      <c r="D70" s="189"/>
      <c r="E70" s="189">
        <v>1</v>
      </c>
      <c r="F70" s="189"/>
      <c r="G70" s="190"/>
      <c r="H70" s="190">
        <v>6</v>
      </c>
      <c r="I70" s="860">
        <f>H70/H66</f>
        <v>0.3</v>
      </c>
      <c r="J70" s="860"/>
    </row>
    <row r="71" spans="1:10" ht="40.5" customHeight="1" x14ac:dyDescent="0.2">
      <c r="A71" s="163">
        <v>22</v>
      </c>
      <c r="B71" s="191"/>
      <c r="C71" s="196" t="s">
        <v>526</v>
      </c>
      <c r="D71" s="189"/>
      <c r="E71" s="189">
        <v>1</v>
      </c>
      <c r="F71" s="189"/>
      <c r="G71" s="190"/>
      <c r="H71" s="190">
        <v>7</v>
      </c>
      <c r="I71" s="860">
        <f>H71/H66</f>
        <v>0.35</v>
      </c>
      <c r="J71" s="860"/>
    </row>
    <row r="72" spans="1:10" ht="40.5" customHeight="1" x14ac:dyDescent="0.2">
      <c r="A72" s="163">
        <v>23</v>
      </c>
      <c r="B72" s="191"/>
      <c r="C72" s="194" t="s">
        <v>527</v>
      </c>
      <c r="D72" s="189"/>
      <c r="E72" s="189">
        <v>1</v>
      </c>
      <c r="F72" s="189"/>
      <c r="G72" s="190"/>
      <c r="H72" s="190">
        <v>8</v>
      </c>
      <c r="I72" s="860">
        <f>H72/H66</f>
        <v>0.4</v>
      </c>
      <c r="J72" s="860"/>
    </row>
    <row r="73" spans="1:10" ht="40.5" customHeight="1" x14ac:dyDescent="0.2">
      <c r="A73" s="163">
        <v>24</v>
      </c>
      <c r="B73" s="191"/>
      <c r="C73" s="194" t="s">
        <v>528</v>
      </c>
      <c r="D73" s="190"/>
      <c r="E73" s="190">
        <v>1</v>
      </c>
      <c r="F73" s="190"/>
      <c r="G73" s="190"/>
      <c r="H73" s="190">
        <v>9</v>
      </c>
      <c r="I73" s="860">
        <f>H73/H66</f>
        <v>0.45</v>
      </c>
      <c r="J73" s="860"/>
    </row>
    <row r="74" spans="1:10" ht="40.5" customHeight="1" x14ac:dyDescent="0.2">
      <c r="A74" s="163">
        <v>25</v>
      </c>
      <c r="B74" s="191"/>
      <c r="C74" s="194" t="s">
        <v>529</v>
      </c>
      <c r="D74" s="190"/>
      <c r="E74" s="190">
        <v>1</v>
      </c>
      <c r="F74" s="190"/>
      <c r="G74" s="190"/>
      <c r="H74" s="190">
        <v>5</v>
      </c>
      <c r="I74" s="860">
        <f>H74/H66</f>
        <v>0.25</v>
      </c>
      <c r="J74" s="860"/>
    </row>
    <row r="75" spans="1:10" ht="40.5" customHeight="1" x14ac:dyDescent="0.2">
      <c r="A75" s="163">
        <v>26</v>
      </c>
      <c r="B75" s="191"/>
      <c r="C75" s="194" t="s">
        <v>530</v>
      </c>
      <c r="D75" s="190"/>
      <c r="E75" s="190">
        <v>1</v>
      </c>
      <c r="F75" s="190"/>
      <c r="G75" s="190"/>
      <c r="H75" s="190">
        <v>4</v>
      </c>
      <c r="I75" s="860">
        <f>H75/H66</f>
        <v>0.2</v>
      </c>
      <c r="J75" s="860"/>
    </row>
    <row r="76" spans="1:10" ht="40.5" customHeight="1" x14ac:dyDescent="0.2">
      <c r="A76" s="163">
        <v>27</v>
      </c>
      <c r="B76" s="191"/>
      <c r="C76" s="194" t="s">
        <v>531</v>
      </c>
      <c r="D76" s="190"/>
      <c r="E76" s="190">
        <v>1</v>
      </c>
      <c r="F76" s="190"/>
      <c r="G76" s="190"/>
      <c r="H76" s="190">
        <v>3</v>
      </c>
      <c r="I76" s="860">
        <f>H76/H66</f>
        <v>0.15</v>
      </c>
      <c r="J76" s="860"/>
    </row>
    <row r="77" spans="1:10" ht="40.5" customHeight="1" x14ac:dyDescent="0.2">
      <c r="A77" s="163">
        <v>28</v>
      </c>
      <c r="B77" s="191"/>
      <c r="C77" s="194" t="s">
        <v>532</v>
      </c>
      <c r="D77" s="190"/>
      <c r="E77" s="190">
        <v>1</v>
      </c>
      <c r="F77" s="190"/>
      <c r="G77" s="190"/>
      <c r="H77" s="190">
        <v>2</v>
      </c>
      <c r="I77" s="860">
        <f>H77/H66</f>
        <v>0.1</v>
      </c>
      <c r="J77" s="860"/>
    </row>
    <row r="78" spans="1:10" ht="40.5" customHeight="1" x14ac:dyDescent="0.2">
      <c r="A78" s="163">
        <v>29</v>
      </c>
      <c r="B78" s="191"/>
      <c r="C78" s="194" t="s">
        <v>533</v>
      </c>
      <c r="D78" s="190"/>
      <c r="E78" s="190">
        <v>1</v>
      </c>
      <c r="F78" s="190"/>
      <c r="G78" s="190"/>
      <c r="H78" s="190">
        <v>1</v>
      </c>
      <c r="I78" s="860">
        <f>H78/H66</f>
        <v>0.05</v>
      </c>
      <c r="J78" s="860"/>
    </row>
    <row r="79" spans="1:10" s="179" customFormat="1" ht="18" customHeight="1" x14ac:dyDescent="0.2">
      <c r="A79" s="177"/>
      <c r="B79" s="882" t="s">
        <v>519</v>
      </c>
      <c r="C79" s="883"/>
      <c r="D79" s="178">
        <f>SUM(D65:D78,D44:D58)</f>
        <v>1</v>
      </c>
      <c r="E79" s="178">
        <f t="shared" ref="E79:G79" si="3">SUM(E65:E78,E44:E58)</f>
        <v>27</v>
      </c>
      <c r="F79" s="178">
        <f t="shared" si="3"/>
        <v>0</v>
      </c>
      <c r="G79" s="178">
        <f t="shared" si="3"/>
        <v>0</v>
      </c>
      <c r="H79" s="884">
        <f>+D79+E79+F79+G79</f>
        <v>28</v>
      </c>
      <c r="I79" s="884"/>
      <c r="J79" s="884"/>
    </row>
    <row r="80" spans="1:10" ht="102.75" customHeight="1" x14ac:dyDescent="0.2">
      <c r="A80" s="163"/>
      <c r="B80" s="893" t="s">
        <v>498</v>
      </c>
      <c r="C80" s="894"/>
      <c r="D80" s="894"/>
      <c r="E80" s="894"/>
      <c r="F80" s="894"/>
      <c r="G80" s="894"/>
      <c r="H80" s="894"/>
      <c r="I80" s="894"/>
      <c r="J80" s="895"/>
    </row>
    <row r="81" spans="1:10" ht="18" customHeight="1" x14ac:dyDescent="0.2">
      <c r="B81" s="867" t="s">
        <v>534</v>
      </c>
      <c r="C81" s="868"/>
      <c r="D81" s="868"/>
      <c r="E81" s="868"/>
      <c r="F81" s="868"/>
      <c r="G81" s="868"/>
      <c r="H81" s="868"/>
      <c r="I81" s="868"/>
      <c r="J81" s="869"/>
    </row>
    <row r="82" spans="1:10" ht="33" customHeight="1" x14ac:dyDescent="0.2">
      <c r="B82" s="870" t="s">
        <v>102</v>
      </c>
      <c r="C82" s="870"/>
      <c r="D82" s="870"/>
      <c r="E82" s="870"/>
      <c r="F82" s="870"/>
      <c r="G82" s="870"/>
      <c r="H82" s="870"/>
      <c r="I82" s="197">
        <v>0.05</v>
      </c>
      <c r="J82" s="165">
        <f>(D91+F91)*I82/H91</f>
        <v>3.0000000000000006E-2</v>
      </c>
    </row>
    <row r="83" spans="1:10" ht="18" customHeight="1" x14ac:dyDescent="0.2">
      <c r="B83" s="198"/>
      <c r="C83" s="139"/>
      <c r="D83" s="140" t="s">
        <v>25</v>
      </c>
      <c r="E83" s="140" t="s">
        <v>26</v>
      </c>
      <c r="F83" s="140" t="s">
        <v>27</v>
      </c>
      <c r="G83" s="140" t="s">
        <v>28</v>
      </c>
      <c r="H83" s="141" t="s">
        <v>476</v>
      </c>
      <c r="I83" s="142"/>
      <c r="J83" s="143"/>
    </row>
    <row r="84" spans="1:10" ht="53.25" customHeight="1" x14ac:dyDescent="0.2">
      <c r="A84" s="135">
        <v>1</v>
      </c>
      <c r="B84" s="198"/>
      <c r="C84" s="149" t="s">
        <v>535</v>
      </c>
      <c r="D84" s="172"/>
      <c r="E84" s="172">
        <v>1</v>
      </c>
      <c r="F84" s="172"/>
      <c r="G84" s="172"/>
      <c r="H84" s="896" t="s">
        <v>536</v>
      </c>
      <c r="I84" s="897"/>
      <c r="J84" s="898"/>
    </row>
    <row r="85" spans="1:10" ht="53.25" customHeight="1" x14ac:dyDescent="0.2">
      <c r="A85" s="135">
        <v>2</v>
      </c>
      <c r="B85" s="199"/>
      <c r="C85" s="147" t="s">
        <v>537</v>
      </c>
      <c r="D85" s="172">
        <v>1</v>
      </c>
      <c r="E85" s="172"/>
      <c r="F85" s="172"/>
      <c r="G85" s="172"/>
      <c r="H85" s="896" t="s">
        <v>538</v>
      </c>
      <c r="I85" s="897"/>
      <c r="J85" s="898"/>
    </row>
    <row r="86" spans="1:10" ht="23.25" customHeight="1" x14ac:dyDescent="0.2">
      <c r="B86" s="199"/>
      <c r="C86" s="200" t="s">
        <v>491</v>
      </c>
      <c r="D86" s="200"/>
      <c r="E86" s="200"/>
      <c r="F86" s="200"/>
      <c r="G86" s="200"/>
      <c r="H86" s="200"/>
      <c r="I86" s="200"/>
      <c r="J86" s="200"/>
    </row>
    <row r="87" spans="1:10" ht="23.25" customHeight="1" x14ac:dyDescent="0.2">
      <c r="B87" s="199"/>
      <c r="C87" s="139"/>
      <c r="D87" s="140" t="s">
        <v>25</v>
      </c>
      <c r="E87" s="140" t="s">
        <v>26</v>
      </c>
      <c r="F87" s="140" t="s">
        <v>27</v>
      </c>
      <c r="G87" s="140" t="s">
        <v>28</v>
      </c>
      <c r="H87" s="141" t="s">
        <v>476</v>
      </c>
      <c r="I87" s="142"/>
      <c r="J87" s="143"/>
    </row>
    <row r="88" spans="1:10" ht="54" customHeight="1" x14ac:dyDescent="0.2">
      <c r="A88" s="135">
        <v>3</v>
      </c>
      <c r="B88" s="199"/>
      <c r="C88" s="201" t="s">
        <v>539</v>
      </c>
      <c r="D88" s="172"/>
      <c r="E88" s="172"/>
      <c r="F88" s="172">
        <v>1</v>
      </c>
      <c r="G88" s="172"/>
      <c r="H88" s="896" t="s">
        <v>540</v>
      </c>
      <c r="I88" s="897"/>
      <c r="J88" s="898"/>
    </row>
    <row r="89" spans="1:10" ht="81" customHeight="1" x14ac:dyDescent="0.2">
      <c r="A89" s="135">
        <v>4</v>
      </c>
      <c r="B89" s="199"/>
      <c r="C89" s="202" t="s">
        <v>541</v>
      </c>
      <c r="D89" s="172"/>
      <c r="E89" s="172">
        <v>1</v>
      </c>
      <c r="F89" s="172"/>
      <c r="G89" s="172"/>
      <c r="H89" s="896" t="s">
        <v>542</v>
      </c>
      <c r="I89" s="897"/>
      <c r="J89" s="898"/>
    </row>
    <row r="90" spans="1:10" ht="54" customHeight="1" x14ac:dyDescent="0.2">
      <c r="A90" s="135">
        <v>5</v>
      </c>
      <c r="B90" s="199"/>
      <c r="C90" s="202" t="s">
        <v>543</v>
      </c>
      <c r="D90" s="172"/>
      <c r="E90" s="172"/>
      <c r="F90" s="172">
        <v>1</v>
      </c>
      <c r="G90" s="172"/>
      <c r="H90" s="896" t="s">
        <v>544</v>
      </c>
      <c r="I90" s="897"/>
      <c r="J90" s="898"/>
    </row>
    <row r="91" spans="1:10" s="205" customFormat="1" ht="23.25" customHeight="1" x14ac:dyDescent="0.25">
      <c r="A91" s="203"/>
      <c r="B91" s="907" t="s">
        <v>545</v>
      </c>
      <c r="C91" s="907"/>
      <c r="D91" s="204">
        <f>SUM(D84:D90)</f>
        <v>1</v>
      </c>
      <c r="E91" s="204">
        <f t="shared" ref="E91:G91" si="4">SUM(E84:E90)</f>
        <v>2</v>
      </c>
      <c r="F91" s="204">
        <f t="shared" si="4"/>
        <v>2</v>
      </c>
      <c r="G91" s="204">
        <f t="shared" si="4"/>
        <v>0</v>
      </c>
      <c r="H91" s="908">
        <f>+D91+E91+F91+G91</f>
        <v>5</v>
      </c>
      <c r="I91" s="909"/>
      <c r="J91" s="910"/>
    </row>
    <row r="92" spans="1:10" ht="37.5" customHeight="1" x14ac:dyDescent="0.2">
      <c r="B92" s="911" t="s">
        <v>498</v>
      </c>
      <c r="C92" s="911"/>
      <c r="D92" s="911"/>
      <c r="E92" s="911"/>
      <c r="F92" s="911"/>
      <c r="G92" s="911"/>
      <c r="H92" s="911"/>
      <c r="I92" s="911"/>
      <c r="J92" s="911"/>
    </row>
    <row r="93" spans="1:10" ht="33.75" customHeight="1" x14ac:dyDescent="0.2">
      <c r="B93" s="867" t="s">
        <v>546</v>
      </c>
      <c r="C93" s="868"/>
      <c r="D93" s="868"/>
      <c r="E93" s="868"/>
      <c r="F93" s="868"/>
      <c r="G93" s="868"/>
      <c r="H93" s="868"/>
      <c r="I93" s="868"/>
      <c r="J93" s="869"/>
    </row>
    <row r="94" spans="1:10" ht="18" customHeight="1" x14ac:dyDescent="0.2">
      <c r="A94" s="135">
        <v>1</v>
      </c>
      <c r="B94" s="873" t="s">
        <v>547</v>
      </c>
      <c r="C94" s="874"/>
      <c r="D94" s="874"/>
      <c r="E94" s="874"/>
      <c r="F94" s="874"/>
      <c r="G94" s="874"/>
      <c r="H94" s="874"/>
      <c r="I94" s="206">
        <v>0.05</v>
      </c>
      <c r="J94" s="207">
        <f>I94*H110</f>
        <v>0.2</v>
      </c>
    </row>
    <row r="95" spans="1:10" ht="18" customHeight="1" x14ac:dyDescent="0.2">
      <c r="B95" s="208"/>
      <c r="C95" s="209" t="s">
        <v>465</v>
      </c>
      <c r="D95" s="899" t="s">
        <v>464</v>
      </c>
      <c r="E95" s="900"/>
      <c r="F95" s="900"/>
      <c r="G95" s="901"/>
      <c r="H95" s="210" t="s">
        <v>114</v>
      </c>
      <c r="I95" s="211" t="s">
        <v>331</v>
      </c>
      <c r="J95" s="212"/>
    </row>
    <row r="96" spans="1:10" ht="17.25" customHeight="1" x14ac:dyDescent="0.2">
      <c r="B96" s="213"/>
      <c r="C96" s="214"/>
      <c r="D96" s="902"/>
      <c r="E96" s="903"/>
      <c r="F96" s="903"/>
      <c r="G96" s="904"/>
      <c r="H96" s="214"/>
      <c r="I96" s="905">
        <f>+H96/$H$108</f>
        <v>0</v>
      </c>
      <c r="J96" s="906"/>
    </row>
    <row r="97" spans="1:10" ht="17.25" customHeight="1" x14ac:dyDescent="0.2">
      <c r="B97" s="213"/>
      <c r="C97" s="214"/>
      <c r="D97" s="902"/>
      <c r="E97" s="903"/>
      <c r="F97" s="903"/>
      <c r="G97" s="904"/>
      <c r="H97" s="214"/>
      <c r="I97" s="905">
        <f t="shared" ref="I97:I108" si="5">+H97/$H$108</f>
        <v>0</v>
      </c>
      <c r="J97" s="906"/>
    </row>
    <row r="98" spans="1:10" ht="17.25" customHeight="1" x14ac:dyDescent="0.2">
      <c r="B98" s="213"/>
      <c r="C98" s="214"/>
      <c r="D98" s="902"/>
      <c r="E98" s="903"/>
      <c r="F98" s="903"/>
      <c r="G98" s="904"/>
      <c r="H98" s="214"/>
      <c r="I98" s="905">
        <f t="shared" si="5"/>
        <v>0</v>
      </c>
      <c r="J98" s="906"/>
    </row>
    <row r="99" spans="1:10" ht="17.25" customHeight="1" x14ac:dyDescent="0.2">
      <c r="B99" s="213"/>
      <c r="C99" s="214"/>
      <c r="D99" s="902"/>
      <c r="E99" s="903"/>
      <c r="F99" s="903"/>
      <c r="G99" s="904"/>
      <c r="H99" s="214"/>
      <c r="I99" s="905">
        <f t="shared" si="5"/>
        <v>0</v>
      </c>
      <c r="J99" s="906"/>
    </row>
    <row r="100" spans="1:10" ht="17.25" customHeight="1" x14ac:dyDescent="0.2">
      <c r="B100" s="213"/>
      <c r="C100" s="214"/>
      <c r="D100" s="902"/>
      <c r="E100" s="903"/>
      <c r="F100" s="903"/>
      <c r="G100" s="904"/>
      <c r="H100" s="214"/>
      <c r="I100" s="905">
        <f t="shared" si="5"/>
        <v>0</v>
      </c>
      <c r="J100" s="906"/>
    </row>
    <row r="101" spans="1:10" ht="17.25" customHeight="1" x14ac:dyDescent="0.2">
      <c r="B101" s="213"/>
      <c r="C101" s="214"/>
      <c r="D101" s="902"/>
      <c r="E101" s="903"/>
      <c r="F101" s="903"/>
      <c r="G101" s="904"/>
      <c r="H101" s="214"/>
      <c r="I101" s="905">
        <f t="shared" si="5"/>
        <v>0</v>
      </c>
      <c r="J101" s="906"/>
    </row>
    <row r="102" spans="1:10" ht="17.25" customHeight="1" x14ac:dyDescent="0.2">
      <c r="B102" s="213"/>
      <c r="C102" s="214"/>
      <c r="D102" s="902"/>
      <c r="E102" s="903"/>
      <c r="F102" s="903"/>
      <c r="G102" s="904"/>
      <c r="H102" s="214"/>
      <c r="I102" s="905">
        <f t="shared" si="5"/>
        <v>0</v>
      </c>
      <c r="J102" s="906"/>
    </row>
    <row r="103" spans="1:10" ht="17.25" customHeight="1" x14ac:dyDescent="0.2">
      <c r="B103" s="213"/>
      <c r="C103" s="214"/>
      <c r="D103" s="902"/>
      <c r="E103" s="903"/>
      <c r="F103" s="903"/>
      <c r="G103" s="904"/>
      <c r="H103" s="214"/>
      <c r="I103" s="905">
        <f t="shared" si="5"/>
        <v>0</v>
      </c>
      <c r="J103" s="906"/>
    </row>
    <row r="104" spans="1:10" ht="17.25" customHeight="1" x14ac:dyDescent="0.2">
      <c r="B104" s="215"/>
      <c r="C104" s="214"/>
      <c r="D104" s="902"/>
      <c r="E104" s="903"/>
      <c r="F104" s="903"/>
      <c r="G104" s="904"/>
      <c r="H104" s="214"/>
      <c r="I104" s="905">
        <f t="shared" si="5"/>
        <v>0</v>
      </c>
      <c r="J104" s="906"/>
    </row>
    <row r="105" spans="1:10" ht="17.25" customHeight="1" x14ac:dyDescent="0.2">
      <c r="B105" s="215"/>
      <c r="C105" s="214"/>
      <c r="D105" s="902"/>
      <c r="E105" s="903"/>
      <c r="F105" s="903"/>
      <c r="G105" s="904"/>
      <c r="H105" s="214"/>
      <c r="I105" s="905">
        <f t="shared" si="5"/>
        <v>0</v>
      </c>
      <c r="J105" s="906"/>
    </row>
    <row r="106" spans="1:10" ht="31.5" customHeight="1" x14ac:dyDescent="0.2">
      <c r="B106" s="208"/>
      <c r="C106" s="912" t="s">
        <v>332</v>
      </c>
      <c r="D106" s="913"/>
      <c r="E106" s="913"/>
      <c r="F106" s="913"/>
      <c r="G106" s="914"/>
      <c r="H106" s="214">
        <f>SUM(H96:H105)</f>
        <v>0</v>
      </c>
      <c r="I106" s="905">
        <f t="shared" si="5"/>
        <v>0</v>
      </c>
      <c r="J106" s="906"/>
    </row>
    <row r="107" spans="1:10" ht="31.5" customHeight="1" x14ac:dyDescent="0.2">
      <c r="B107" s="208"/>
      <c r="C107" s="912" t="s">
        <v>548</v>
      </c>
      <c r="D107" s="913"/>
      <c r="E107" s="913"/>
      <c r="F107" s="913"/>
      <c r="G107" s="914"/>
      <c r="H107" s="214">
        <v>10</v>
      </c>
      <c r="I107" s="905">
        <f t="shared" si="5"/>
        <v>1</v>
      </c>
      <c r="J107" s="906"/>
    </row>
    <row r="108" spans="1:10" ht="31.5" customHeight="1" x14ac:dyDescent="0.2">
      <c r="B108" s="216"/>
      <c r="C108" s="217" t="s">
        <v>242</v>
      </c>
      <c r="D108" s="218"/>
      <c r="E108" s="218"/>
      <c r="F108" s="218"/>
      <c r="G108" s="219"/>
      <c r="H108" s="214">
        <f>+H106+H107</f>
        <v>10</v>
      </c>
      <c r="I108" s="905">
        <f t="shared" si="5"/>
        <v>1</v>
      </c>
      <c r="J108" s="906"/>
    </row>
    <row r="109" spans="1:10" ht="31.5" customHeight="1" x14ac:dyDescent="0.2">
      <c r="B109" s="915" t="s">
        <v>549</v>
      </c>
      <c r="C109" s="916"/>
      <c r="D109" s="220" t="s">
        <v>25</v>
      </c>
      <c r="E109" s="220" t="s">
        <v>26</v>
      </c>
      <c r="F109" s="220" t="s">
        <v>27</v>
      </c>
      <c r="G109" s="220" t="s">
        <v>28</v>
      </c>
      <c r="H109" s="214"/>
      <c r="I109" s="221"/>
      <c r="J109" s="222"/>
    </row>
    <row r="110" spans="1:10" s="179" customFormat="1" ht="15.75" customHeight="1" x14ac:dyDescent="0.2">
      <c r="A110" s="177"/>
      <c r="B110" s="917"/>
      <c r="C110" s="918"/>
      <c r="D110" s="223">
        <v>1</v>
      </c>
      <c r="E110" s="223">
        <v>1</v>
      </c>
      <c r="F110" s="223">
        <v>1</v>
      </c>
      <c r="G110" s="223">
        <v>1</v>
      </c>
      <c r="H110" s="919">
        <f>+D110+E110+F110+G110</f>
        <v>4</v>
      </c>
      <c r="I110" s="919"/>
      <c r="J110" s="919"/>
    </row>
    <row r="111" spans="1:10" s="179" customFormat="1" ht="55.5" customHeight="1" x14ac:dyDescent="0.2">
      <c r="A111" s="177"/>
      <c r="B111" s="920" t="s">
        <v>550</v>
      </c>
      <c r="C111" s="921"/>
      <c r="D111" s="921"/>
      <c r="E111" s="921"/>
      <c r="F111" s="921"/>
      <c r="G111" s="921"/>
      <c r="H111" s="921"/>
      <c r="I111" s="921"/>
      <c r="J111" s="922"/>
    </row>
    <row r="112" spans="1:10" ht="17.25" customHeight="1" x14ac:dyDescent="0.2">
      <c r="B112" s="928" t="s">
        <v>551</v>
      </c>
      <c r="C112" s="929"/>
      <c r="D112" s="929"/>
      <c r="E112" s="929"/>
      <c r="F112" s="929"/>
      <c r="G112" s="929"/>
      <c r="H112" s="929"/>
      <c r="I112" s="929"/>
      <c r="J112" s="930"/>
    </row>
    <row r="113" spans="1:10" ht="18" customHeight="1" x14ac:dyDescent="0.2">
      <c r="B113" s="931" t="s">
        <v>552</v>
      </c>
      <c r="C113" s="931"/>
      <c r="D113" s="931"/>
      <c r="E113" s="931"/>
      <c r="F113" s="931"/>
      <c r="G113" s="931"/>
      <c r="H113" s="931"/>
      <c r="I113" s="224">
        <v>0.1</v>
      </c>
      <c r="J113" s="225">
        <f>(D122+F122)*I113/H122</f>
        <v>2.5000000000000001E-2</v>
      </c>
    </row>
    <row r="114" spans="1:10" ht="26.25" customHeight="1" x14ac:dyDescent="0.2">
      <c r="B114" s="226"/>
      <c r="C114" s="226" t="s">
        <v>113</v>
      </c>
      <c r="D114" s="220" t="s">
        <v>25</v>
      </c>
      <c r="E114" s="220" t="s">
        <v>26</v>
      </c>
      <c r="F114" s="220" t="s">
        <v>27</v>
      </c>
      <c r="G114" s="220" t="s">
        <v>28</v>
      </c>
      <c r="H114" s="227"/>
      <c r="I114" s="224"/>
      <c r="J114" s="225"/>
    </row>
    <row r="115" spans="1:10" ht="26.25" customHeight="1" x14ac:dyDescent="0.2">
      <c r="A115" s="135">
        <v>1</v>
      </c>
      <c r="B115" s="226"/>
      <c r="C115" s="228" t="s">
        <v>553</v>
      </c>
      <c r="D115" s="229"/>
      <c r="E115" s="145"/>
      <c r="F115" s="229">
        <v>1</v>
      </c>
      <c r="G115" s="229"/>
      <c r="H115" s="924" t="s">
        <v>554</v>
      </c>
      <c r="I115" s="924"/>
      <c r="J115" s="924"/>
    </row>
    <row r="116" spans="1:10" ht="26.25" customHeight="1" x14ac:dyDescent="0.2">
      <c r="A116" s="135">
        <v>2</v>
      </c>
      <c r="B116" s="226"/>
      <c r="C116" s="230" t="s">
        <v>555</v>
      </c>
      <c r="D116" s="231"/>
      <c r="E116" s="145">
        <v>1</v>
      </c>
      <c r="F116" s="231"/>
      <c r="G116" s="231"/>
      <c r="H116" s="924" t="s">
        <v>556</v>
      </c>
      <c r="I116" s="924"/>
      <c r="J116" s="924"/>
    </row>
    <row r="117" spans="1:10" ht="26.25" customHeight="1" x14ac:dyDescent="0.2">
      <c r="A117" s="135">
        <v>3</v>
      </c>
      <c r="B117" s="226"/>
      <c r="C117" s="232" t="s">
        <v>557</v>
      </c>
      <c r="D117" s="231">
        <v>1</v>
      </c>
      <c r="E117" s="145">
        <v>1</v>
      </c>
      <c r="F117" s="231"/>
      <c r="G117" s="231"/>
      <c r="H117" s="924" t="s">
        <v>558</v>
      </c>
      <c r="I117" s="924"/>
      <c r="J117" s="924"/>
    </row>
    <row r="118" spans="1:10" ht="15.75" customHeight="1" x14ac:dyDescent="0.2">
      <c r="A118" s="135">
        <v>4</v>
      </c>
      <c r="B118" s="226"/>
      <c r="C118" s="230" t="s">
        <v>559</v>
      </c>
      <c r="D118" s="231"/>
      <c r="E118" s="145">
        <v>1</v>
      </c>
      <c r="F118" s="231"/>
      <c r="G118" s="231"/>
      <c r="H118" s="924" t="s">
        <v>560</v>
      </c>
      <c r="I118" s="924"/>
      <c r="J118" s="924"/>
    </row>
    <row r="119" spans="1:10" ht="54" customHeight="1" x14ac:dyDescent="0.2">
      <c r="A119" s="135">
        <v>5</v>
      </c>
      <c r="B119" s="923"/>
      <c r="C119" s="232" t="s">
        <v>561</v>
      </c>
      <c r="D119" s="231"/>
      <c r="E119" s="145">
        <v>1</v>
      </c>
      <c r="F119" s="231"/>
      <c r="G119" s="231"/>
      <c r="H119" s="924" t="s">
        <v>554</v>
      </c>
      <c r="I119" s="924"/>
      <c r="J119" s="924"/>
    </row>
    <row r="120" spans="1:10" ht="18" customHeight="1" x14ac:dyDescent="0.2">
      <c r="A120" s="135">
        <v>6</v>
      </c>
      <c r="B120" s="923"/>
      <c r="C120" s="230" t="s">
        <v>562</v>
      </c>
      <c r="D120" s="231"/>
      <c r="E120" s="145">
        <v>1</v>
      </c>
      <c r="F120" s="231"/>
      <c r="G120" s="231"/>
      <c r="H120" s="924" t="s">
        <v>563</v>
      </c>
      <c r="I120" s="924"/>
      <c r="J120" s="924"/>
    </row>
    <row r="121" spans="1:10" ht="18" customHeight="1" x14ac:dyDescent="0.2">
      <c r="A121" s="135">
        <v>7</v>
      </c>
      <c r="B121" s="923"/>
      <c r="C121" s="232" t="s">
        <v>564</v>
      </c>
      <c r="D121" s="231"/>
      <c r="E121" s="145">
        <v>1</v>
      </c>
      <c r="F121" s="231"/>
      <c r="G121" s="231"/>
      <c r="H121" s="924" t="s">
        <v>565</v>
      </c>
      <c r="I121" s="924"/>
      <c r="J121" s="924"/>
    </row>
    <row r="122" spans="1:10" s="205" customFormat="1" ht="18" customHeight="1" x14ac:dyDescent="0.25">
      <c r="A122" s="203"/>
      <c r="B122" s="907" t="s">
        <v>566</v>
      </c>
      <c r="C122" s="907"/>
      <c r="D122" s="233">
        <f>SUM(D115:D121)</f>
        <v>1</v>
      </c>
      <c r="E122" s="233">
        <f>SUM(E115:E121)</f>
        <v>6</v>
      </c>
      <c r="F122" s="233">
        <f>SUM(F115:F121)</f>
        <v>1</v>
      </c>
      <c r="G122" s="233">
        <f>SUM(G115:G121)</f>
        <v>0</v>
      </c>
      <c r="H122" s="925">
        <f>+D122+E122+F122+G122</f>
        <v>8</v>
      </c>
      <c r="I122" s="926"/>
      <c r="J122" s="927"/>
    </row>
    <row r="123" spans="1:10" ht="42.75" customHeight="1" x14ac:dyDescent="0.2">
      <c r="B123" s="944" t="s">
        <v>567</v>
      </c>
      <c r="C123" s="945"/>
      <c r="D123" s="945"/>
      <c r="E123" s="945"/>
      <c r="F123" s="945"/>
      <c r="G123" s="945"/>
      <c r="H123" s="945"/>
      <c r="I123" s="945"/>
      <c r="J123" s="946"/>
    </row>
    <row r="124" spans="1:10" ht="40.5" customHeight="1" x14ac:dyDescent="0.2">
      <c r="B124" s="947" t="s">
        <v>568</v>
      </c>
      <c r="C124" s="947"/>
      <c r="D124" s="947"/>
      <c r="E124" s="947"/>
      <c r="F124" s="947"/>
      <c r="G124" s="947"/>
      <c r="H124" s="947"/>
      <c r="I124" s="947"/>
      <c r="J124" s="948"/>
    </row>
    <row r="125" spans="1:10" ht="18" customHeight="1" x14ac:dyDescent="0.2">
      <c r="B125" s="870" t="s">
        <v>466</v>
      </c>
      <c r="C125" s="870"/>
      <c r="D125" s="870"/>
      <c r="E125" s="870"/>
      <c r="F125" s="870"/>
      <c r="G125" s="870"/>
      <c r="H125" s="870"/>
      <c r="I125" s="197">
        <v>0.1</v>
      </c>
      <c r="J125" s="165">
        <f>(D133+F133)*I125/H133</f>
        <v>0</v>
      </c>
    </row>
    <row r="126" spans="1:10" ht="18" customHeight="1" x14ac:dyDescent="0.2">
      <c r="B126" s="198"/>
      <c r="C126" s="139"/>
      <c r="D126" s="234" t="s">
        <v>25</v>
      </c>
      <c r="E126" s="234" t="s">
        <v>26</v>
      </c>
      <c r="F126" s="234" t="s">
        <v>27</v>
      </c>
      <c r="G126" s="234" t="s">
        <v>28</v>
      </c>
      <c r="H126" s="141" t="s">
        <v>476</v>
      </c>
      <c r="I126" s="142"/>
      <c r="J126" s="143"/>
    </row>
    <row r="127" spans="1:10" ht="30" customHeight="1" x14ac:dyDescent="0.2">
      <c r="A127" s="135">
        <v>1</v>
      </c>
      <c r="B127" s="198"/>
      <c r="C127" s="144" t="s">
        <v>569</v>
      </c>
      <c r="D127" s="173"/>
      <c r="E127" s="173">
        <v>1</v>
      </c>
      <c r="F127" s="146"/>
      <c r="G127" s="146"/>
      <c r="H127" s="949" t="s">
        <v>570</v>
      </c>
      <c r="I127" s="949"/>
      <c r="J127" s="949"/>
    </row>
    <row r="128" spans="1:10" ht="30" customHeight="1" x14ac:dyDescent="0.2">
      <c r="A128" s="135">
        <v>2</v>
      </c>
      <c r="B128" s="198"/>
      <c r="C128" s="144" t="s">
        <v>571</v>
      </c>
      <c r="D128" s="173"/>
      <c r="E128" s="173">
        <v>1</v>
      </c>
      <c r="F128" s="146"/>
      <c r="G128" s="146"/>
      <c r="H128" s="949" t="s">
        <v>572</v>
      </c>
      <c r="I128" s="949"/>
      <c r="J128" s="949"/>
    </row>
    <row r="129" spans="1:10" ht="30" customHeight="1" x14ac:dyDescent="0.2">
      <c r="A129" s="135">
        <v>3</v>
      </c>
      <c r="B129" s="198"/>
      <c r="C129" s="149" t="s">
        <v>573</v>
      </c>
      <c r="D129" s="173"/>
      <c r="E129" s="173">
        <v>1</v>
      </c>
      <c r="F129" s="146"/>
      <c r="G129" s="146"/>
      <c r="H129" s="932" t="s">
        <v>574</v>
      </c>
      <c r="I129" s="933"/>
      <c r="J129" s="934"/>
    </row>
    <row r="130" spans="1:10" ht="30" customHeight="1" x14ac:dyDescent="0.2">
      <c r="A130" s="135">
        <v>4</v>
      </c>
      <c r="B130" s="235"/>
      <c r="C130" s="147" t="s">
        <v>575</v>
      </c>
      <c r="D130" s="173"/>
      <c r="E130" s="173">
        <v>1</v>
      </c>
      <c r="F130" s="146"/>
      <c r="G130" s="146"/>
      <c r="H130" s="932" t="s">
        <v>576</v>
      </c>
      <c r="I130" s="933"/>
      <c r="J130" s="934"/>
    </row>
    <row r="131" spans="1:10" s="205" customFormat="1" ht="18" customHeight="1" x14ac:dyDescent="0.2">
      <c r="A131" s="203"/>
      <c r="B131" s="935"/>
      <c r="C131" s="236" t="s">
        <v>491</v>
      </c>
      <c r="D131" s="237"/>
      <c r="E131" s="237"/>
      <c r="F131" s="237"/>
      <c r="G131" s="237"/>
      <c r="H131" s="237"/>
      <c r="I131" s="237"/>
      <c r="J131" s="237"/>
    </row>
    <row r="132" spans="1:10" s="205" customFormat="1" ht="36" customHeight="1" x14ac:dyDescent="0.2">
      <c r="A132" s="238">
        <v>5</v>
      </c>
      <c r="B132" s="936"/>
      <c r="C132" s="239" t="s">
        <v>577</v>
      </c>
      <c r="D132" s="190"/>
      <c r="E132" s="190">
        <v>1</v>
      </c>
      <c r="F132" s="190"/>
      <c r="G132" s="190"/>
      <c r="H132" s="937" t="s">
        <v>578</v>
      </c>
      <c r="I132" s="938"/>
      <c r="J132" s="939"/>
    </row>
    <row r="133" spans="1:10" s="205" customFormat="1" ht="18" customHeight="1" x14ac:dyDescent="0.25">
      <c r="A133" s="203"/>
      <c r="B133" s="940" t="s">
        <v>579</v>
      </c>
      <c r="C133" s="940"/>
      <c r="D133" s="233">
        <f>SUM(D127:D132)</f>
        <v>0</v>
      </c>
      <c r="E133" s="233">
        <f t="shared" ref="E133:G133" si="6">SUM(E127:E132)</f>
        <v>5</v>
      </c>
      <c r="F133" s="233">
        <f t="shared" si="6"/>
        <v>0</v>
      </c>
      <c r="G133" s="233">
        <f t="shared" si="6"/>
        <v>0</v>
      </c>
      <c r="H133" s="940">
        <f>+D133+E133+F133+G133</f>
        <v>5</v>
      </c>
      <c r="I133" s="940"/>
      <c r="J133" s="940"/>
    </row>
    <row r="134" spans="1:10" ht="53.25" customHeight="1" x14ac:dyDescent="0.2">
      <c r="B134" s="941" t="s">
        <v>580</v>
      </c>
      <c r="C134" s="942"/>
      <c r="D134" s="942"/>
      <c r="E134" s="942"/>
      <c r="F134" s="942"/>
      <c r="G134" s="942"/>
      <c r="H134" s="942"/>
      <c r="I134" s="942"/>
      <c r="J134" s="943"/>
    </row>
    <row r="135" spans="1:10" s="205" customFormat="1" ht="18" customHeight="1" x14ac:dyDescent="0.25">
      <c r="A135" s="203"/>
      <c r="B135" s="962" t="s">
        <v>581</v>
      </c>
      <c r="C135" s="963"/>
      <c r="D135" s="963"/>
      <c r="E135" s="963"/>
      <c r="F135" s="963"/>
      <c r="G135" s="963"/>
      <c r="H135" s="963"/>
      <c r="I135" s="963"/>
      <c r="J135" s="964"/>
    </row>
    <row r="136" spans="1:10" ht="18" customHeight="1" x14ac:dyDescent="0.2">
      <c r="B136" s="867" t="s">
        <v>582</v>
      </c>
      <c r="C136" s="868"/>
      <c r="D136" s="868"/>
      <c r="E136" s="868"/>
      <c r="F136" s="868"/>
      <c r="G136" s="868"/>
      <c r="H136" s="868"/>
      <c r="I136" s="868"/>
      <c r="J136" s="869"/>
    </row>
    <row r="137" spans="1:10" ht="18" customHeight="1" x14ac:dyDescent="0.2">
      <c r="B137" s="950" t="s">
        <v>341</v>
      </c>
      <c r="C137" s="951"/>
      <c r="D137" s="951"/>
      <c r="E137" s="951"/>
      <c r="F137" s="951"/>
      <c r="G137" s="951"/>
      <c r="H137" s="951"/>
      <c r="I137" s="240">
        <v>0.1</v>
      </c>
      <c r="J137" s="241">
        <f>(D142+F142)*I137/H142</f>
        <v>0.05</v>
      </c>
    </row>
    <row r="138" spans="1:10" ht="18" customHeight="1" x14ac:dyDescent="0.2">
      <c r="B138" s="965"/>
      <c r="C138" s="968" t="s">
        <v>583</v>
      </c>
      <c r="D138" s="968" t="s">
        <v>25</v>
      </c>
      <c r="E138" s="968" t="s">
        <v>26</v>
      </c>
      <c r="F138" s="968" t="s">
        <v>27</v>
      </c>
      <c r="G138" s="968" t="s">
        <v>28</v>
      </c>
      <c r="H138" s="950" t="s">
        <v>476</v>
      </c>
      <c r="I138" s="951"/>
      <c r="J138" s="952"/>
    </row>
    <row r="139" spans="1:10" ht="18" customHeight="1" x14ac:dyDescent="0.2">
      <c r="B139" s="966"/>
      <c r="C139" s="969"/>
      <c r="D139" s="969"/>
      <c r="E139" s="969"/>
      <c r="F139" s="969"/>
      <c r="G139" s="969"/>
      <c r="H139" s="950" t="s">
        <v>584</v>
      </c>
      <c r="I139" s="951"/>
      <c r="J139" s="952"/>
    </row>
    <row r="140" spans="1:10" ht="18" customHeight="1" x14ac:dyDescent="0.2">
      <c r="A140" s="135">
        <v>1</v>
      </c>
      <c r="B140" s="966"/>
      <c r="C140" s="242" t="s">
        <v>585</v>
      </c>
      <c r="D140" s="145"/>
      <c r="E140" s="145">
        <v>1</v>
      </c>
      <c r="F140" s="145"/>
      <c r="G140" s="145"/>
      <c r="H140" s="953" t="s">
        <v>586</v>
      </c>
      <c r="I140" s="954"/>
      <c r="J140" s="955"/>
    </row>
    <row r="141" spans="1:10" ht="42.75" customHeight="1" x14ac:dyDescent="0.2">
      <c r="A141" s="135">
        <v>2</v>
      </c>
      <c r="B141" s="967"/>
      <c r="C141" s="243" t="s">
        <v>587</v>
      </c>
      <c r="D141" s="145"/>
      <c r="E141" s="145"/>
      <c r="F141" s="145">
        <v>1</v>
      </c>
      <c r="G141" s="145"/>
      <c r="H141" s="953" t="s">
        <v>588</v>
      </c>
      <c r="I141" s="954"/>
      <c r="J141" s="955"/>
    </row>
    <row r="142" spans="1:10" s="205" customFormat="1" ht="18" customHeight="1" x14ac:dyDescent="0.25">
      <c r="A142" s="203"/>
      <c r="B142" s="956" t="s">
        <v>343</v>
      </c>
      <c r="C142" s="957"/>
      <c r="D142" s="233">
        <f>SUM(D140:D141)</f>
        <v>0</v>
      </c>
      <c r="E142" s="233">
        <f>SUM(E140:E141)</f>
        <v>1</v>
      </c>
      <c r="F142" s="233">
        <f>SUM(F140:F141)</f>
        <v>1</v>
      </c>
      <c r="G142" s="233">
        <f>SUM(G140:G141)</f>
        <v>0</v>
      </c>
      <c r="H142" s="958">
        <f>+D142+E142+F142+G142</f>
        <v>2</v>
      </c>
      <c r="I142" s="959"/>
      <c r="J142" s="960"/>
    </row>
    <row r="143" spans="1:10" ht="48" customHeight="1" x14ac:dyDescent="0.2">
      <c r="B143" s="961" t="s">
        <v>589</v>
      </c>
      <c r="C143" s="961"/>
      <c r="D143" s="961"/>
      <c r="E143" s="961"/>
      <c r="F143" s="961"/>
      <c r="G143" s="961"/>
      <c r="H143" s="961"/>
      <c r="I143" s="961"/>
      <c r="J143" s="961"/>
    </row>
    <row r="144" spans="1:10" ht="18" customHeight="1" x14ac:dyDescent="0.2">
      <c r="B144" s="867" t="s">
        <v>582</v>
      </c>
      <c r="C144" s="868"/>
      <c r="D144" s="868"/>
      <c r="E144" s="868"/>
      <c r="F144" s="868"/>
      <c r="G144" s="868"/>
      <c r="H144" s="868"/>
      <c r="I144" s="868"/>
      <c r="J144" s="869"/>
    </row>
    <row r="145" spans="1:10" ht="18" customHeight="1" x14ac:dyDescent="0.2">
      <c r="B145" s="976" t="s">
        <v>344</v>
      </c>
      <c r="C145" s="976"/>
      <c r="D145" s="976"/>
      <c r="E145" s="976"/>
      <c r="F145" s="976"/>
      <c r="G145" s="976"/>
      <c r="H145" s="976"/>
      <c r="I145" s="244">
        <v>0.05</v>
      </c>
      <c r="J145" s="245">
        <f>(D154+F154)*I145/H154</f>
        <v>7.1428571428571435E-3</v>
      </c>
    </row>
    <row r="146" spans="1:10" ht="18" customHeight="1" x14ac:dyDescent="0.2">
      <c r="B146" s="246"/>
      <c r="C146" s="139"/>
      <c r="D146" s="234" t="s">
        <v>25</v>
      </c>
      <c r="E146" s="234" t="s">
        <v>26</v>
      </c>
      <c r="F146" s="234" t="s">
        <v>27</v>
      </c>
      <c r="G146" s="234" t="s">
        <v>28</v>
      </c>
      <c r="H146" s="873" t="s">
        <v>476</v>
      </c>
      <c r="I146" s="874"/>
      <c r="J146" s="875"/>
    </row>
    <row r="147" spans="1:10" ht="40.5" customHeight="1" x14ac:dyDescent="0.2">
      <c r="A147" s="135">
        <v>1</v>
      </c>
      <c r="B147" s="246"/>
      <c r="C147" s="247" t="s">
        <v>590</v>
      </c>
      <c r="D147" s="146"/>
      <c r="E147" s="173">
        <v>1</v>
      </c>
      <c r="F147" s="146"/>
      <c r="G147" s="146"/>
      <c r="H147" s="949" t="s">
        <v>591</v>
      </c>
      <c r="I147" s="949"/>
      <c r="J147" s="949"/>
    </row>
    <row r="148" spans="1:10" ht="40.5" customHeight="1" x14ac:dyDescent="0.2">
      <c r="A148" s="135">
        <v>2</v>
      </c>
      <c r="B148" s="246"/>
      <c r="C148" s="248" t="s">
        <v>592</v>
      </c>
      <c r="D148" s="146"/>
      <c r="E148" s="173">
        <v>1</v>
      </c>
      <c r="F148" s="146"/>
      <c r="G148" s="146"/>
      <c r="H148" s="949" t="s">
        <v>593</v>
      </c>
      <c r="I148" s="949"/>
      <c r="J148" s="949"/>
    </row>
    <row r="149" spans="1:10" ht="40.5" customHeight="1" x14ac:dyDescent="0.2">
      <c r="A149" s="135">
        <v>3</v>
      </c>
      <c r="B149" s="249"/>
      <c r="C149" s="248" t="s">
        <v>594</v>
      </c>
      <c r="D149" s="146"/>
      <c r="E149" s="173">
        <v>1</v>
      </c>
      <c r="F149" s="146"/>
      <c r="G149" s="146"/>
      <c r="H149" s="845" t="s">
        <v>595</v>
      </c>
      <c r="I149" s="846"/>
      <c r="J149" s="847"/>
    </row>
    <row r="150" spans="1:10" ht="18" customHeight="1" x14ac:dyDescent="0.2">
      <c r="B150" s="250"/>
      <c r="C150" s="251" t="s">
        <v>491</v>
      </c>
      <c r="D150" s="252"/>
      <c r="E150" s="252"/>
      <c r="F150" s="252"/>
      <c r="G150" s="252"/>
      <c r="H150" s="252"/>
      <c r="I150" s="252"/>
      <c r="J150" s="253"/>
    </row>
    <row r="151" spans="1:10" ht="108" x14ac:dyDescent="0.2">
      <c r="A151" s="135">
        <v>4</v>
      </c>
      <c r="B151" s="249"/>
      <c r="C151" s="254" t="s">
        <v>596</v>
      </c>
      <c r="D151" s="255"/>
      <c r="E151" s="256">
        <v>1</v>
      </c>
      <c r="F151" s="255">
        <v>1</v>
      </c>
      <c r="G151" s="255"/>
      <c r="H151" s="970" t="s">
        <v>597</v>
      </c>
      <c r="I151" s="971"/>
      <c r="J151" s="972"/>
    </row>
    <row r="152" spans="1:10" ht="24" x14ac:dyDescent="0.2">
      <c r="A152" s="135">
        <v>5</v>
      </c>
      <c r="B152" s="249"/>
      <c r="C152" s="149" t="s">
        <v>598</v>
      </c>
      <c r="D152" s="255"/>
      <c r="E152" s="256">
        <v>1</v>
      </c>
      <c r="F152" s="255"/>
      <c r="G152" s="255"/>
      <c r="H152" s="949" t="s">
        <v>599</v>
      </c>
      <c r="I152" s="949"/>
      <c r="J152" s="949"/>
    </row>
    <row r="153" spans="1:10" ht="14.25" x14ac:dyDescent="0.2">
      <c r="A153" s="135">
        <v>6</v>
      </c>
      <c r="B153" s="249"/>
      <c r="C153" s="194" t="s">
        <v>600</v>
      </c>
      <c r="D153" s="255"/>
      <c r="E153" s="256">
        <v>1</v>
      </c>
      <c r="F153" s="255"/>
      <c r="G153" s="255"/>
      <c r="H153" s="257"/>
      <c r="I153" s="258"/>
      <c r="J153" s="259"/>
    </row>
    <row r="154" spans="1:10" s="205" customFormat="1" ht="18" customHeight="1" x14ac:dyDescent="0.2">
      <c r="A154" s="260"/>
      <c r="B154" s="956" t="s">
        <v>353</v>
      </c>
      <c r="C154" s="957"/>
      <c r="D154" s="233">
        <f>SUM(D147:D153)</f>
        <v>0</v>
      </c>
      <c r="E154" s="233">
        <f t="shared" ref="E154:G154" si="7">SUM(E147:E153)</f>
        <v>6</v>
      </c>
      <c r="F154" s="233">
        <f t="shared" si="7"/>
        <v>1</v>
      </c>
      <c r="G154" s="233">
        <f t="shared" si="7"/>
        <v>0</v>
      </c>
      <c r="H154" s="925">
        <f>+D154+E154+F154+G154</f>
        <v>7</v>
      </c>
      <c r="I154" s="926"/>
      <c r="J154" s="927"/>
    </row>
    <row r="155" spans="1:10" ht="91.5" customHeight="1" x14ac:dyDescent="0.2">
      <c r="A155" s="261"/>
      <c r="B155" s="973" t="s">
        <v>601</v>
      </c>
      <c r="C155" s="974"/>
      <c r="D155" s="974"/>
      <c r="E155" s="974"/>
      <c r="F155" s="974"/>
      <c r="G155" s="974"/>
      <c r="H155" s="974"/>
      <c r="I155" s="974"/>
      <c r="J155" s="975"/>
    </row>
    <row r="156" spans="1:10" ht="18" customHeight="1" x14ac:dyDescent="0.2">
      <c r="B156" s="867" t="s">
        <v>582</v>
      </c>
      <c r="C156" s="868"/>
      <c r="D156" s="868"/>
      <c r="E156" s="868"/>
      <c r="F156" s="868"/>
      <c r="G156" s="868"/>
      <c r="H156" s="868"/>
      <c r="I156" s="868"/>
      <c r="J156" s="869"/>
    </row>
    <row r="157" spans="1:10" ht="18" customHeight="1" x14ac:dyDescent="0.2">
      <c r="B157" s="976" t="s">
        <v>602</v>
      </c>
      <c r="C157" s="976"/>
      <c r="D157" s="976"/>
      <c r="E157" s="976"/>
      <c r="F157" s="976"/>
      <c r="G157" s="976"/>
      <c r="H157" s="976"/>
      <c r="I157" s="244">
        <v>0.1</v>
      </c>
      <c r="J157" s="245">
        <f>(D163+F163)*I157/H163</f>
        <v>0.04</v>
      </c>
    </row>
    <row r="158" spans="1:10" ht="18" customHeight="1" x14ac:dyDescent="0.2">
      <c r="B158" s="246"/>
      <c r="C158" s="139"/>
      <c r="D158" s="234" t="s">
        <v>25</v>
      </c>
      <c r="E158" s="234" t="s">
        <v>26</v>
      </c>
      <c r="F158" s="234" t="s">
        <v>27</v>
      </c>
      <c r="G158" s="234" t="s">
        <v>28</v>
      </c>
      <c r="H158" s="873" t="s">
        <v>476</v>
      </c>
      <c r="I158" s="874"/>
      <c r="J158" s="875"/>
    </row>
    <row r="159" spans="1:10" ht="65.25" customHeight="1" x14ac:dyDescent="0.2">
      <c r="A159" s="135">
        <v>1</v>
      </c>
      <c r="B159" s="246"/>
      <c r="C159" s="149" t="s">
        <v>603</v>
      </c>
      <c r="D159" s="262"/>
      <c r="E159" s="262">
        <v>1</v>
      </c>
      <c r="F159" s="262"/>
      <c r="G159" s="262"/>
      <c r="H159" s="896" t="s">
        <v>604</v>
      </c>
      <c r="I159" s="897"/>
      <c r="J159" s="898"/>
    </row>
    <row r="160" spans="1:10" ht="65.25" customHeight="1" x14ac:dyDescent="0.2">
      <c r="A160" s="135">
        <v>2</v>
      </c>
      <c r="B160" s="246"/>
      <c r="C160" s="247" t="s">
        <v>605</v>
      </c>
      <c r="D160" s="263">
        <v>1</v>
      </c>
      <c r="E160" s="263"/>
      <c r="F160" s="263"/>
      <c r="G160" s="263"/>
      <c r="H160" s="986" t="s">
        <v>606</v>
      </c>
      <c r="I160" s="987"/>
      <c r="J160" s="988"/>
    </row>
    <row r="161" spans="1:10" ht="65.25" customHeight="1" x14ac:dyDescent="0.2">
      <c r="A161" s="135">
        <v>3</v>
      </c>
      <c r="B161" s="249"/>
      <c r="C161" s="195" t="s">
        <v>607</v>
      </c>
      <c r="D161" s="263"/>
      <c r="E161" s="263">
        <v>1</v>
      </c>
      <c r="F161" s="263"/>
      <c r="G161" s="263"/>
      <c r="H161" s="986" t="s">
        <v>608</v>
      </c>
      <c r="I161" s="987"/>
      <c r="J161" s="988"/>
    </row>
    <row r="162" spans="1:10" ht="37.5" customHeight="1" x14ac:dyDescent="0.2">
      <c r="A162" s="135">
        <v>4</v>
      </c>
      <c r="B162" s="249"/>
      <c r="C162" s="195" t="s">
        <v>609</v>
      </c>
      <c r="D162" s="263"/>
      <c r="E162" s="263"/>
      <c r="F162" s="263">
        <v>1</v>
      </c>
      <c r="G162" s="263">
        <v>1</v>
      </c>
      <c r="H162" s="257"/>
      <c r="I162" s="258"/>
      <c r="J162" s="259"/>
    </row>
    <row r="163" spans="1:10" s="205" customFormat="1" ht="18" customHeight="1" x14ac:dyDescent="0.25">
      <c r="A163" s="203"/>
      <c r="B163" s="956" t="s">
        <v>353</v>
      </c>
      <c r="C163" s="957"/>
      <c r="D163" s="233">
        <f>SUM(D159:D162)</f>
        <v>1</v>
      </c>
      <c r="E163" s="233">
        <f t="shared" ref="E163:G163" si="8">SUM(E159:E162)</f>
        <v>2</v>
      </c>
      <c r="F163" s="233">
        <f t="shared" si="8"/>
        <v>1</v>
      </c>
      <c r="G163" s="233">
        <f t="shared" si="8"/>
        <v>1</v>
      </c>
      <c r="H163" s="925">
        <f>+D163+E163+F163+G163</f>
        <v>5</v>
      </c>
      <c r="I163" s="926"/>
      <c r="J163" s="927"/>
    </row>
    <row r="164" spans="1:10" ht="18" customHeight="1" x14ac:dyDescent="0.2">
      <c r="B164" s="867" t="s">
        <v>582</v>
      </c>
      <c r="C164" s="868"/>
      <c r="D164" s="868"/>
      <c r="E164" s="868"/>
      <c r="F164" s="868"/>
      <c r="G164" s="868"/>
      <c r="H164" s="868"/>
      <c r="I164" s="868"/>
      <c r="J164" s="869"/>
    </row>
    <row r="165" spans="1:10" ht="109.5" customHeight="1" x14ac:dyDescent="0.2">
      <c r="B165" s="980" t="s">
        <v>610</v>
      </c>
      <c r="C165" s="981"/>
      <c r="D165" s="981"/>
      <c r="E165" s="981"/>
      <c r="F165" s="981"/>
      <c r="G165" s="981"/>
      <c r="H165" s="981"/>
      <c r="I165" s="981"/>
      <c r="J165" s="982"/>
    </row>
    <row r="166" spans="1:10" ht="18" customHeight="1" x14ac:dyDescent="0.2">
      <c r="B166" s="983" t="s">
        <v>232</v>
      </c>
      <c r="C166" s="984"/>
      <c r="D166" s="984"/>
      <c r="E166" s="984"/>
      <c r="F166" s="984"/>
      <c r="G166" s="984"/>
      <c r="H166" s="984"/>
      <c r="I166" s="984"/>
      <c r="J166" s="985"/>
    </row>
    <row r="167" spans="1:10" ht="18" customHeight="1" x14ac:dyDescent="0.2">
      <c r="B167" s="264" t="s">
        <v>233</v>
      </c>
      <c r="C167" s="265"/>
      <c r="D167" s="977" t="s">
        <v>611</v>
      </c>
      <c r="E167" s="978"/>
      <c r="F167" s="978"/>
      <c r="G167" s="978"/>
      <c r="H167" s="978"/>
      <c r="I167" s="978"/>
      <c r="J167" s="979"/>
    </row>
    <row r="168" spans="1:10" ht="18" customHeight="1" x14ac:dyDescent="0.2">
      <c r="B168" s="264" t="s">
        <v>236</v>
      </c>
      <c r="C168" s="265"/>
      <c r="D168" s="977" t="s">
        <v>612</v>
      </c>
      <c r="E168" s="978"/>
      <c r="F168" s="978"/>
      <c r="G168" s="978"/>
      <c r="H168" s="978"/>
      <c r="I168" s="978"/>
      <c r="J168" s="979"/>
    </row>
    <row r="169" spans="1:10" ht="18" customHeight="1" x14ac:dyDescent="0.2">
      <c r="B169" s="264" t="s">
        <v>238</v>
      </c>
      <c r="C169" s="265"/>
      <c r="D169" s="977" t="s">
        <v>238</v>
      </c>
      <c r="E169" s="978"/>
      <c r="F169" s="978"/>
      <c r="G169" s="978"/>
      <c r="H169" s="978"/>
      <c r="I169" s="978"/>
      <c r="J169" s="979"/>
    </row>
    <row r="170" spans="1:10" ht="18" customHeight="1" x14ac:dyDescent="0.2">
      <c r="B170" s="264" t="s">
        <v>613</v>
      </c>
      <c r="C170" s="265"/>
      <c r="D170" s="977" t="s">
        <v>614</v>
      </c>
      <c r="E170" s="978"/>
      <c r="F170" s="978"/>
      <c r="G170" s="978"/>
      <c r="H170" s="978"/>
      <c r="I170" s="978"/>
      <c r="J170" s="979"/>
    </row>
    <row r="171" spans="1:10" ht="18" customHeight="1" x14ac:dyDescent="0.2">
      <c r="B171" s="266"/>
      <c r="C171" s="266"/>
      <c r="D171" s="267"/>
      <c r="E171" s="267"/>
      <c r="F171" s="268"/>
      <c r="G171" s="268"/>
      <c r="H171" s="269"/>
      <c r="I171" s="269"/>
      <c r="J171" s="269"/>
    </row>
  </sheetData>
  <mergeCells count="197">
    <mergeCell ref="D170:J170"/>
    <mergeCell ref="B164:J164"/>
    <mergeCell ref="B165:J165"/>
    <mergeCell ref="B166:J166"/>
    <mergeCell ref="D167:J167"/>
    <mergeCell ref="D168:J168"/>
    <mergeCell ref="D169:J169"/>
    <mergeCell ref="B157:H157"/>
    <mergeCell ref="H158:J158"/>
    <mergeCell ref="H159:J159"/>
    <mergeCell ref="H160:J160"/>
    <mergeCell ref="H161:J161"/>
    <mergeCell ref="B163:C163"/>
    <mergeCell ref="H163:J163"/>
    <mergeCell ref="H151:J151"/>
    <mergeCell ref="H152:J152"/>
    <mergeCell ref="B154:C154"/>
    <mergeCell ref="H154:J154"/>
    <mergeCell ref="B155:J155"/>
    <mergeCell ref="B156:J156"/>
    <mergeCell ref="B144:J144"/>
    <mergeCell ref="B145:H145"/>
    <mergeCell ref="H146:J146"/>
    <mergeCell ref="H147:J147"/>
    <mergeCell ref="H148:J148"/>
    <mergeCell ref="H149:J149"/>
    <mergeCell ref="H139:J139"/>
    <mergeCell ref="H140:J140"/>
    <mergeCell ref="H141:J141"/>
    <mergeCell ref="B142:C142"/>
    <mergeCell ref="H142:J142"/>
    <mergeCell ref="B143:J143"/>
    <mergeCell ref="B135:J135"/>
    <mergeCell ref="B136:J136"/>
    <mergeCell ref="B137:H137"/>
    <mergeCell ref="B138:B141"/>
    <mergeCell ref="C138:C139"/>
    <mergeCell ref="D138:D139"/>
    <mergeCell ref="E138:E139"/>
    <mergeCell ref="F138:F139"/>
    <mergeCell ref="G138:G139"/>
    <mergeCell ref="H138:J138"/>
    <mergeCell ref="H130:J130"/>
    <mergeCell ref="B131:B132"/>
    <mergeCell ref="H132:J132"/>
    <mergeCell ref="B133:C133"/>
    <mergeCell ref="H133:J133"/>
    <mergeCell ref="B134:J134"/>
    <mergeCell ref="B123:J123"/>
    <mergeCell ref="B124:J124"/>
    <mergeCell ref="B125:H125"/>
    <mergeCell ref="H127:J127"/>
    <mergeCell ref="H128:J128"/>
    <mergeCell ref="H129:J129"/>
    <mergeCell ref="B119:B121"/>
    <mergeCell ref="H119:J119"/>
    <mergeCell ref="H120:J120"/>
    <mergeCell ref="H121:J121"/>
    <mergeCell ref="B122:C122"/>
    <mergeCell ref="H122:J122"/>
    <mergeCell ref="B112:J112"/>
    <mergeCell ref="B113:H113"/>
    <mergeCell ref="H115:J115"/>
    <mergeCell ref="H116:J116"/>
    <mergeCell ref="H117:J117"/>
    <mergeCell ref="H118:J118"/>
    <mergeCell ref="C107:G107"/>
    <mergeCell ref="I107:J107"/>
    <mergeCell ref="I108:J108"/>
    <mergeCell ref="B109:C110"/>
    <mergeCell ref="H110:J110"/>
    <mergeCell ref="B111:J111"/>
    <mergeCell ref="D104:G104"/>
    <mergeCell ref="I104:J104"/>
    <mergeCell ref="D105:G105"/>
    <mergeCell ref="I105:J105"/>
    <mergeCell ref="C106:G106"/>
    <mergeCell ref="I106:J106"/>
    <mergeCell ref="D101:G101"/>
    <mergeCell ref="I101:J101"/>
    <mergeCell ref="D102:G102"/>
    <mergeCell ref="I102:J102"/>
    <mergeCell ref="D103:G103"/>
    <mergeCell ref="I103:J103"/>
    <mergeCell ref="D98:G98"/>
    <mergeCell ref="I98:J98"/>
    <mergeCell ref="D99:G99"/>
    <mergeCell ref="I99:J99"/>
    <mergeCell ref="D100:G100"/>
    <mergeCell ref="I100:J100"/>
    <mergeCell ref="B94:H94"/>
    <mergeCell ref="D95:G95"/>
    <mergeCell ref="D96:G96"/>
    <mergeCell ref="I96:J96"/>
    <mergeCell ref="D97:G97"/>
    <mergeCell ref="I97:J97"/>
    <mergeCell ref="H89:J89"/>
    <mergeCell ref="H90:J90"/>
    <mergeCell ref="B91:C91"/>
    <mergeCell ref="H91:J91"/>
    <mergeCell ref="B92:J92"/>
    <mergeCell ref="B93:J93"/>
    <mergeCell ref="B80:J80"/>
    <mergeCell ref="B81:J81"/>
    <mergeCell ref="B82:H82"/>
    <mergeCell ref="H84:J84"/>
    <mergeCell ref="H85:J85"/>
    <mergeCell ref="H88:J88"/>
    <mergeCell ref="I74:J74"/>
    <mergeCell ref="I75:J75"/>
    <mergeCell ref="I76:J76"/>
    <mergeCell ref="I77:J77"/>
    <mergeCell ref="I78:J78"/>
    <mergeCell ref="B79:C79"/>
    <mergeCell ref="H79:J79"/>
    <mergeCell ref="I68:J68"/>
    <mergeCell ref="I69:J69"/>
    <mergeCell ref="I70:J70"/>
    <mergeCell ref="I71:J71"/>
    <mergeCell ref="I72:J72"/>
    <mergeCell ref="I73:J73"/>
    <mergeCell ref="G62:G63"/>
    <mergeCell ref="H62:J62"/>
    <mergeCell ref="I63:J63"/>
    <mergeCell ref="B65:B67"/>
    <mergeCell ref="I65:J65"/>
    <mergeCell ref="I66:J66"/>
    <mergeCell ref="I67:J67"/>
    <mergeCell ref="I58:J58"/>
    <mergeCell ref="B59:C59"/>
    <mergeCell ref="H59:J59"/>
    <mergeCell ref="B60:J60"/>
    <mergeCell ref="B61:B64"/>
    <mergeCell ref="C61:J61"/>
    <mergeCell ref="C62:C63"/>
    <mergeCell ref="D62:D63"/>
    <mergeCell ref="E62:E63"/>
    <mergeCell ref="F62:F63"/>
    <mergeCell ref="B49:B58"/>
    <mergeCell ref="I49:J49"/>
    <mergeCell ref="I50:J50"/>
    <mergeCell ref="I51:J51"/>
    <mergeCell ref="I52:J52"/>
    <mergeCell ref="I53:J53"/>
    <mergeCell ref="I54:J54"/>
    <mergeCell ref="I55:J55"/>
    <mergeCell ref="I56:J56"/>
    <mergeCell ref="I57:J57"/>
    <mergeCell ref="B44:B47"/>
    <mergeCell ref="I44:J44"/>
    <mergeCell ref="I45:J45"/>
    <mergeCell ref="I46:J46"/>
    <mergeCell ref="I47:J47"/>
    <mergeCell ref="I48:J48"/>
    <mergeCell ref="H38:J38"/>
    <mergeCell ref="B39:J39"/>
    <mergeCell ref="B40:J40"/>
    <mergeCell ref="B41:H41"/>
    <mergeCell ref="C42:C43"/>
    <mergeCell ref="H42:J42"/>
    <mergeCell ref="I43:J43"/>
    <mergeCell ref="H32:J32"/>
    <mergeCell ref="H33:J33"/>
    <mergeCell ref="H34:J34"/>
    <mergeCell ref="H35:J35"/>
    <mergeCell ref="H36:J36"/>
    <mergeCell ref="H37:J37"/>
    <mergeCell ref="H26:J26"/>
    <mergeCell ref="H27:J27"/>
    <mergeCell ref="H28:J28"/>
    <mergeCell ref="B29:J29"/>
    <mergeCell ref="C30:J30"/>
    <mergeCell ref="H31:J31"/>
    <mergeCell ref="B17:H17"/>
    <mergeCell ref="B19:B20"/>
    <mergeCell ref="H19:J19"/>
    <mergeCell ref="H20:J20"/>
    <mergeCell ref="B21:B27"/>
    <mergeCell ref="H21:J21"/>
    <mergeCell ref="H22:J22"/>
    <mergeCell ref="H23:J23"/>
    <mergeCell ref="H24:J24"/>
    <mergeCell ref="H25:J25"/>
    <mergeCell ref="B8:B16"/>
    <mergeCell ref="C8:C10"/>
    <mergeCell ref="D11:J11"/>
    <mergeCell ref="D12:J12"/>
    <mergeCell ref="D13:J13"/>
    <mergeCell ref="D14:J14"/>
    <mergeCell ref="D15:J15"/>
    <mergeCell ref="D16:J16"/>
    <mergeCell ref="B1:C4"/>
    <mergeCell ref="D1:J1"/>
    <mergeCell ref="D2:J4"/>
    <mergeCell ref="C5:J5"/>
    <mergeCell ref="B6:J6"/>
    <mergeCell ref="B7:J7"/>
  </mergeCells>
  <conditionalFormatting sqref="H133:J133">
    <cfRule type="cellIs" dxfId="50" priority="12" operator="notEqual">
      <formula>$A$132</formula>
    </cfRule>
  </conditionalFormatting>
  <conditionalFormatting sqref="H142:J142">
    <cfRule type="cellIs" dxfId="49" priority="11" operator="notEqual">
      <formula>$A$141</formula>
    </cfRule>
  </conditionalFormatting>
  <conditionalFormatting sqref="J17">
    <cfRule type="cellIs" dxfId="48" priority="10" operator="lessThan">
      <formula>$I$17</formula>
    </cfRule>
  </conditionalFormatting>
  <conditionalFormatting sqref="H28:J28">
    <cfRule type="cellIs" dxfId="47" priority="9" operator="notEqual">
      <formula>$A$27</formula>
    </cfRule>
  </conditionalFormatting>
  <conditionalFormatting sqref="H38:J38">
    <cfRule type="cellIs" dxfId="46" priority="8" operator="notEqual">
      <formula>$A$37</formula>
    </cfRule>
  </conditionalFormatting>
  <conditionalFormatting sqref="H59:J59">
    <cfRule type="cellIs" dxfId="45" priority="7" operator="notEqual">
      <formula>$A$58</formula>
    </cfRule>
  </conditionalFormatting>
  <conditionalFormatting sqref="H79:J79">
    <cfRule type="cellIs" dxfId="44" priority="6" operator="notEqual">
      <formula>$A$78</formula>
    </cfRule>
  </conditionalFormatting>
  <conditionalFormatting sqref="H91:J91">
    <cfRule type="cellIs" dxfId="43" priority="5" operator="notEqual">
      <formula>$A$90</formula>
    </cfRule>
  </conditionalFormatting>
  <conditionalFormatting sqref="H110:J110">
    <cfRule type="cellIs" dxfId="42" priority="4" operator="notEqual">
      <formula>$A$94</formula>
    </cfRule>
  </conditionalFormatting>
  <conditionalFormatting sqref="H122:J122">
    <cfRule type="cellIs" dxfId="41" priority="3" operator="notEqual">
      <formula>$A$121</formula>
    </cfRule>
  </conditionalFormatting>
  <conditionalFormatting sqref="H154:J154">
    <cfRule type="cellIs" dxfId="40" priority="2" operator="notEqual">
      <formula>$A$153</formula>
    </cfRule>
  </conditionalFormatting>
  <conditionalFormatting sqref="H163:J163">
    <cfRule type="cellIs" dxfId="39" priority="1" operator="notEqual">
      <formula>$A$162</formula>
    </cfRule>
  </conditionalFormatting>
  <dataValidations count="2">
    <dataValidation type="whole" operator="notEqual" showInputMessage="1" showErrorMessage="1" sqref="WVB983166:WVE983166 WLF983166:WLI983166 WBJ983166:WBM983166 VRN983166:VRQ983166 VHR983166:VHU983166 UXV983166:UXY983166 UNZ983166:UOC983166 UED983166:UEG983166 TUH983166:TUK983166 TKL983166:TKO983166 TAP983166:TAS983166 SQT983166:SQW983166 SGX983166:SHA983166 RXB983166:RXE983166 RNF983166:RNI983166 RDJ983166:RDM983166 QTN983166:QTQ983166 QJR983166:QJU983166 PZV983166:PZY983166 PPZ983166:PQC983166 PGD983166:PGG983166 OWH983166:OWK983166 OML983166:OMO983166 OCP983166:OCS983166 NST983166:NSW983166 NIX983166:NJA983166 MZB983166:MZE983166 MPF983166:MPI983166 MFJ983166:MFM983166 LVN983166:LVQ983166 LLR983166:LLU983166 LBV983166:LBY983166 KRZ983166:KSC983166 KID983166:KIG983166 JYH983166:JYK983166 JOL983166:JOO983166 JEP983166:JES983166 IUT983166:IUW983166 IKX983166:ILA983166 IBB983166:IBE983166 HRF983166:HRI983166 HHJ983166:HHM983166 GXN983166:GXQ983166 GNR983166:GNU983166 GDV983166:GDY983166 FTZ983166:FUC983166 FKD983166:FKG983166 FAH983166:FAK983166 EQL983166:EQO983166 EGP983166:EGS983166 DWT983166:DWW983166 DMX983166:DNA983166 DDB983166:DDE983166 CTF983166:CTI983166 CJJ983166:CJM983166 BZN983166:BZQ983166 BPR983166:BPU983166 BFV983166:BFY983166 AVZ983166:AWC983166 AMD983166:AMG983166 ACH983166:ACK983166 SL983166:SO983166 IP983166:IS983166 D983166:G983166 WVB917630:WVE917630 WLF917630:WLI917630 WBJ917630:WBM917630 VRN917630:VRQ917630 VHR917630:VHU917630 UXV917630:UXY917630 UNZ917630:UOC917630 UED917630:UEG917630 TUH917630:TUK917630 TKL917630:TKO917630 TAP917630:TAS917630 SQT917630:SQW917630 SGX917630:SHA917630 RXB917630:RXE917630 RNF917630:RNI917630 RDJ917630:RDM917630 QTN917630:QTQ917630 QJR917630:QJU917630 PZV917630:PZY917630 PPZ917630:PQC917630 PGD917630:PGG917630 OWH917630:OWK917630 OML917630:OMO917630 OCP917630:OCS917630 NST917630:NSW917630 NIX917630:NJA917630 MZB917630:MZE917630 MPF917630:MPI917630 MFJ917630:MFM917630 LVN917630:LVQ917630 LLR917630:LLU917630 LBV917630:LBY917630 KRZ917630:KSC917630 KID917630:KIG917630 JYH917630:JYK917630 JOL917630:JOO917630 JEP917630:JES917630 IUT917630:IUW917630 IKX917630:ILA917630 IBB917630:IBE917630 HRF917630:HRI917630 HHJ917630:HHM917630 GXN917630:GXQ917630 GNR917630:GNU917630 GDV917630:GDY917630 FTZ917630:FUC917630 FKD917630:FKG917630 FAH917630:FAK917630 EQL917630:EQO917630 EGP917630:EGS917630 DWT917630:DWW917630 DMX917630:DNA917630 DDB917630:DDE917630 CTF917630:CTI917630 CJJ917630:CJM917630 BZN917630:BZQ917630 BPR917630:BPU917630 BFV917630:BFY917630 AVZ917630:AWC917630 AMD917630:AMG917630 ACH917630:ACK917630 SL917630:SO917630 IP917630:IS917630 D917630:G917630 WVB852094:WVE852094 WLF852094:WLI852094 WBJ852094:WBM852094 VRN852094:VRQ852094 VHR852094:VHU852094 UXV852094:UXY852094 UNZ852094:UOC852094 UED852094:UEG852094 TUH852094:TUK852094 TKL852094:TKO852094 TAP852094:TAS852094 SQT852094:SQW852094 SGX852094:SHA852094 RXB852094:RXE852094 RNF852094:RNI852094 RDJ852094:RDM852094 QTN852094:QTQ852094 QJR852094:QJU852094 PZV852094:PZY852094 PPZ852094:PQC852094 PGD852094:PGG852094 OWH852094:OWK852094 OML852094:OMO852094 OCP852094:OCS852094 NST852094:NSW852094 NIX852094:NJA852094 MZB852094:MZE852094 MPF852094:MPI852094 MFJ852094:MFM852094 LVN852094:LVQ852094 LLR852094:LLU852094 LBV852094:LBY852094 KRZ852094:KSC852094 KID852094:KIG852094 JYH852094:JYK852094 JOL852094:JOO852094 JEP852094:JES852094 IUT852094:IUW852094 IKX852094:ILA852094 IBB852094:IBE852094 HRF852094:HRI852094 HHJ852094:HHM852094 GXN852094:GXQ852094 GNR852094:GNU852094 GDV852094:GDY852094 FTZ852094:FUC852094 FKD852094:FKG852094 FAH852094:FAK852094 EQL852094:EQO852094 EGP852094:EGS852094 DWT852094:DWW852094 DMX852094:DNA852094 DDB852094:DDE852094 CTF852094:CTI852094 CJJ852094:CJM852094 BZN852094:BZQ852094 BPR852094:BPU852094 BFV852094:BFY852094 AVZ852094:AWC852094 AMD852094:AMG852094 ACH852094:ACK852094 SL852094:SO852094 IP852094:IS852094 D852094:G852094 WVB786558:WVE786558 WLF786558:WLI786558 WBJ786558:WBM786558 VRN786558:VRQ786558 VHR786558:VHU786558 UXV786558:UXY786558 UNZ786558:UOC786558 UED786558:UEG786558 TUH786558:TUK786558 TKL786558:TKO786558 TAP786558:TAS786558 SQT786558:SQW786558 SGX786558:SHA786558 RXB786558:RXE786558 RNF786558:RNI786558 RDJ786558:RDM786558 QTN786558:QTQ786558 QJR786558:QJU786558 PZV786558:PZY786558 PPZ786558:PQC786558 PGD786558:PGG786558 OWH786558:OWK786558 OML786558:OMO786558 OCP786558:OCS786558 NST786558:NSW786558 NIX786558:NJA786558 MZB786558:MZE786558 MPF786558:MPI786558 MFJ786558:MFM786558 LVN786558:LVQ786558 LLR786558:LLU786558 LBV786558:LBY786558 KRZ786558:KSC786558 KID786558:KIG786558 JYH786558:JYK786558 JOL786558:JOO786558 JEP786558:JES786558 IUT786558:IUW786558 IKX786558:ILA786558 IBB786558:IBE786558 HRF786558:HRI786558 HHJ786558:HHM786558 GXN786558:GXQ786558 GNR786558:GNU786558 GDV786558:GDY786558 FTZ786558:FUC786558 FKD786558:FKG786558 FAH786558:FAK786558 EQL786558:EQO786558 EGP786558:EGS786558 DWT786558:DWW786558 DMX786558:DNA786558 DDB786558:DDE786558 CTF786558:CTI786558 CJJ786558:CJM786558 BZN786558:BZQ786558 BPR786558:BPU786558 BFV786558:BFY786558 AVZ786558:AWC786558 AMD786558:AMG786558 ACH786558:ACK786558 SL786558:SO786558 IP786558:IS786558 D786558:G786558 WVB721022:WVE721022 WLF721022:WLI721022 WBJ721022:WBM721022 VRN721022:VRQ721022 VHR721022:VHU721022 UXV721022:UXY721022 UNZ721022:UOC721022 UED721022:UEG721022 TUH721022:TUK721022 TKL721022:TKO721022 TAP721022:TAS721022 SQT721022:SQW721022 SGX721022:SHA721022 RXB721022:RXE721022 RNF721022:RNI721022 RDJ721022:RDM721022 QTN721022:QTQ721022 QJR721022:QJU721022 PZV721022:PZY721022 PPZ721022:PQC721022 PGD721022:PGG721022 OWH721022:OWK721022 OML721022:OMO721022 OCP721022:OCS721022 NST721022:NSW721022 NIX721022:NJA721022 MZB721022:MZE721022 MPF721022:MPI721022 MFJ721022:MFM721022 LVN721022:LVQ721022 LLR721022:LLU721022 LBV721022:LBY721022 KRZ721022:KSC721022 KID721022:KIG721022 JYH721022:JYK721022 JOL721022:JOO721022 JEP721022:JES721022 IUT721022:IUW721022 IKX721022:ILA721022 IBB721022:IBE721022 HRF721022:HRI721022 HHJ721022:HHM721022 GXN721022:GXQ721022 GNR721022:GNU721022 GDV721022:GDY721022 FTZ721022:FUC721022 FKD721022:FKG721022 FAH721022:FAK721022 EQL721022:EQO721022 EGP721022:EGS721022 DWT721022:DWW721022 DMX721022:DNA721022 DDB721022:DDE721022 CTF721022:CTI721022 CJJ721022:CJM721022 BZN721022:BZQ721022 BPR721022:BPU721022 BFV721022:BFY721022 AVZ721022:AWC721022 AMD721022:AMG721022 ACH721022:ACK721022 SL721022:SO721022 IP721022:IS721022 D721022:G721022 WVB655486:WVE655486 WLF655486:WLI655486 WBJ655486:WBM655486 VRN655486:VRQ655486 VHR655486:VHU655486 UXV655486:UXY655486 UNZ655486:UOC655486 UED655486:UEG655486 TUH655486:TUK655486 TKL655486:TKO655486 TAP655486:TAS655486 SQT655486:SQW655486 SGX655486:SHA655486 RXB655486:RXE655486 RNF655486:RNI655486 RDJ655486:RDM655486 QTN655486:QTQ655486 QJR655486:QJU655486 PZV655486:PZY655486 PPZ655486:PQC655486 PGD655486:PGG655486 OWH655486:OWK655486 OML655486:OMO655486 OCP655486:OCS655486 NST655486:NSW655486 NIX655486:NJA655486 MZB655486:MZE655486 MPF655486:MPI655486 MFJ655486:MFM655486 LVN655486:LVQ655486 LLR655486:LLU655486 LBV655486:LBY655486 KRZ655486:KSC655486 KID655486:KIG655486 JYH655486:JYK655486 JOL655486:JOO655486 JEP655486:JES655486 IUT655486:IUW655486 IKX655486:ILA655486 IBB655486:IBE655486 HRF655486:HRI655486 HHJ655486:HHM655486 GXN655486:GXQ655486 GNR655486:GNU655486 GDV655486:GDY655486 FTZ655486:FUC655486 FKD655486:FKG655486 FAH655486:FAK655486 EQL655486:EQO655486 EGP655486:EGS655486 DWT655486:DWW655486 DMX655486:DNA655486 DDB655486:DDE655486 CTF655486:CTI655486 CJJ655486:CJM655486 BZN655486:BZQ655486 BPR655486:BPU655486 BFV655486:BFY655486 AVZ655486:AWC655486 AMD655486:AMG655486 ACH655486:ACK655486 SL655486:SO655486 IP655486:IS655486 D655486:G655486 WVB589950:WVE589950 WLF589950:WLI589950 WBJ589950:WBM589950 VRN589950:VRQ589950 VHR589950:VHU589950 UXV589950:UXY589950 UNZ589950:UOC589950 UED589950:UEG589950 TUH589950:TUK589950 TKL589950:TKO589950 TAP589950:TAS589950 SQT589950:SQW589950 SGX589950:SHA589950 RXB589950:RXE589950 RNF589950:RNI589950 RDJ589950:RDM589950 QTN589950:QTQ589950 QJR589950:QJU589950 PZV589950:PZY589950 PPZ589950:PQC589950 PGD589950:PGG589950 OWH589950:OWK589950 OML589950:OMO589950 OCP589950:OCS589950 NST589950:NSW589950 NIX589950:NJA589950 MZB589950:MZE589950 MPF589950:MPI589950 MFJ589950:MFM589950 LVN589950:LVQ589950 LLR589950:LLU589950 LBV589950:LBY589950 KRZ589950:KSC589950 KID589950:KIG589950 JYH589950:JYK589950 JOL589950:JOO589950 JEP589950:JES589950 IUT589950:IUW589950 IKX589950:ILA589950 IBB589950:IBE589950 HRF589950:HRI589950 HHJ589950:HHM589950 GXN589950:GXQ589950 GNR589950:GNU589950 GDV589950:GDY589950 FTZ589950:FUC589950 FKD589950:FKG589950 FAH589950:FAK589950 EQL589950:EQO589950 EGP589950:EGS589950 DWT589950:DWW589950 DMX589950:DNA589950 DDB589950:DDE589950 CTF589950:CTI589950 CJJ589950:CJM589950 BZN589950:BZQ589950 BPR589950:BPU589950 BFV589950:BFY589950 AVZ589950:AWC589950 AMD589950:AMG589950 ACH589950:ACK589950 SL589950:SO589950 IP589950:IS589950 D589950:G589950 WVB524414:WVE524414 WLF524414:WLI524414 WBJ524414:WBM524414 VRN524414:VRQ524414 VHR524414:VHU524414 UXV524414:UXY524414 UNZ524414:UOC524414 UED524414:UEG524414 TUH524414:TUK524414 TKL524414:TKO524414 TAP524414:TAS524414 SQT524414:SQW524414 SGX524414:SHA524414 RXB524414:RXE524414 RNF524414:RNI524414 RDJ524414:RDM524414 QTN524414:QTQ524414 QJR524414:QJU524414 PZV524414:PZY524414 PPZ524414:PQC524414 PGD524414:PGG524414 OWH524414:OWK524414 OML524414:OMO524414 OCP524414:OCS524414 NST524414:NSW524414 NIX524414:NJA524414 MZB524414:MZE524414 MPF524414:MPI524414 MFJ524414:MFM524414 LVN524414:LVQ524414 LLR524414:LLU524414 LBV524414:LBY524414 KRZ524414:KSC524414 KID524414:KIG524414 JYH524414:JYK524414 JOL524414:JOO524414 JEP524414:JES524414 IUT524414:IUW524414 IKX524414:ILA524414 IBB524414:IBE524414 HRF524414:HRI524414 HHJ524414:HHM524414 GXN524414:GXQ524414 GNR524414:GNU524414 GDV524414:GDY524414 FTZ524414:FUC524414 FKD524414:FKG524414 FAH524414:FAK524414 EQL524414:EQO524414 EGP524414:EGS524414 DWT524414:DWW524414 DMX524414:DNA524414 DDB524414:DDE524414 CTF524414:CTI524414 CJJ524414:CJM524414 BZN524414:BZQ524414 BPR524414:BPU524414 BFV524414:BFY524414 AVZ524414:AWC524414 AMD524414:AMG524414 ACH524414:ACK524414 SL524414:SO524414 IP524414:IS524414 D524414:G524414 WVB458878:WVE458878 WLF458878:WLI458878 WBJ458878:WBM458878 VRN458878:VRQ458878 VHR458878:VHU458878 UXV458878:UXY458878 UNZ458878:UOC458878 UED458878:UEG458878 TUH458878:TUK458878 TKL458878:TKO458878 TAP458878:TAS458878 SQT458878:SQW458878 SGX458878:SHA458878 RXB458878:RXE458878 RNF458878:RNI458878 RDJ458878:RDM458878 QTN458878:QTQ458878 QJR458878:QJU458878 PZV458878:PZY458878 PPZ458878:PQC458878 PGD458878:PGG458878 OWH458878:OWK458878 OML458878:OMO458878 OCP458878:OCS458878 NST458878:NSW458878 NIX458878:NJA458878 MZB458878:MZE458878 MPF458878:MPI458878 MFJ458878:MFM458878 LVN458878:LVQ458878 LLR458878:LLU458878 LBV458878:LBY458878 KRZ458878:KSC458878 KID458878:KIG458878 JYH458878:JYK458878 JOL458878:JOO458878 JEP458878:JES458878 IUT458878:IUW458878 IKX458878:ILA458878 IBB458878:IBE458878 HRF458878:HRI458878 HHJ458878:HHM458878 GXN458878:GXQ458878 GNR458878:GNU458878 GDV458878:GDY458878 FTZ458878:FUC458878 FKD458878:FKG458878 FAH458878:FAK458878 EQL458878:EQO458878 EGP458878:EGS458878 DWT458878:DWW458878 DMX458878:DNA458878 DDB458878:DDE458878 CTF458878:CTI458878 CJJ458878:CJM458878 BZN458878:BZQ458878 BPR458878:BPU458878 BFV458878:BFY458878 AVZ458878:AWC458878 AMD458878:AMG458878 ACH458878:ACK458878 SL458878:SO458878 IP458878:IS458878 D458878:G458878 WVB393342:WVE393342 WLF393342:WLI393342 WBJ393342:WBM393342 VRN393342:VRQ393342 VHR393342:VHU393342 UXV393342:UXY393342 UNZ393342:UOC393342 UED393342:UEG393342 TUH393342:TUK393342 TKL393342:TKO393342 TAP393342:TAS393342 SQT393342:SQW393342 SGX393342:SHA393342 RXB393342:RXE393342 RNF393342:RNI393342 RDJ393342:RDM393342 QTN393342:QTQ393342 QJR393342:QJU393342 PZV393342:PZY393342 PPZ393342:PQC393342 PGD393342:PGG393342 OWH393342:OWK393342 OML393342:OMO393342 OCP393342:OCS393342 NST393342:NSW393342 NIX393342:NJA393342 MZB393342:MZE393342 MPF393342:MPI393342 MFJ393342:MFM393342 LVN393342:LVQ393342 LLR393342:LLU393342 LBV393342:LBY393342 KRZ393342:KSC393342 KID393342:KIG393342 JYH393342:JYK393342 JOL393342:JOO393342 JEP393342:JES393342 IUT393342:IUW393342 IKX393342:ILA393342 IBB393342:IBE393342 HRF393342:HRI393342 HHJ393342:HHM393342 GXN393342:GXQ393342 GNR393342:GNU393342 GDV393342:GDY393342 FTZ393342:FUC393342 FKD393342:FKG393342 FAH393342:FAK393342 EQL393342:EQO393342 EGP393342:EGS393342 DWT393342:DWW393342 DMX393342:DNA393342 DDB393342:DDE393342 CTF393342:CTI393342 CJJ393342:CJM393342 BZN393342:BZQ393342 BPR393342:BPU393342 BFV393342:BFY393342 AVZ393342:AWC393342 AMD393342:AMG393342 ACH393342:ACK393342 SL393342:SO393342 IP393342:IS393342 D393342:G393342 WVB327806:WVE327806 WLF327806:WLI327806 WBJ327806:WBM327806 VRN327806:VRQ327806 VHR327806:VHU327806 UXV327806:UXY327806 UNZ327806:UOC327806 UED327806:UEG327806 TUH327806:TUK327806 TKL327806:TKO327806 TAP327806:TAS327806 SQT327806:SQW327806 SGX327806:SHA327806 RXB327806:RXE327806 RNF327806:RNI327806 RDJ327806:RDM327806 QTN327806:QTQ327806 QJR327806:QJU327806 PZV327806:PZY327806 PPZ327806:PQC327806 PGD327806:PGG327806 OWH327806:OWK327806 OML327806:OMO327806 OCP327806:OCS327806 NST327806:NSW327806 NIX327806:NJA327806 MZB327806:MZE327806 MPF327806:MPI327806 MFJ327806:MFM327806 LVN327806:LVQ327806 LLR327806:LLU327806 LBV327806:LBY327806 KRZ327806:KSC327806 KID327806:KIG327806 JYH327806:JYK327806 JOL327806:JOO327806 JEP327806:JES327806 IUT327806:IUW327806 IKX327806:ILA327806 IBB327806:IBE327806 HRF327806:HRI327806 HHJ327806:HHM327806 GXN327806:GXQ327806 GNR327806:GNU327806 GDV327806:GDY327806 FTZ327806:FUC327806 FKD327806:FKG327806 FAH327806:FAK327806 EQL327806:EQO327806 EGP327806:EGS327806 DWT327806:DWW327806 DMX327806:DNA327806 DDB327806:DDE327806 CTF327806:CTI327806 CJJ327806:CJM327806 BZN327806:BZQ327806 BPR327806:BPU327806 BFV327806:BFY327806 AVZ327806:AWC327806 AMD327806:AMG327806 ACH327806:ACK327806 SL327806:SO327806 IP327806:IS327806 D327806:G327806 WVB262270:WVE262270 WLF262270:WLI262270 WBJ262270:WBM262270 VRN262270:VRQ262270 VHR262270:VHU262270 UXV262270:UXY262270 UNZ262270:UOC262270 UED262270:UEG262270 TUH262270:TUK262270 TKL262270:TKO262270 TAP262270:TAS262270 SQT262270:SQW262270 SGX262270:SHA262270 RXB262270:RXE262270 RNF262270:RNI262270 RDJ262270:RDM262270 QTN262270:QTQ262270 QJR262270:QJU262270 PZV262270:PZY262270 PPZ262270:PQC262270 PGD262270:PGG262270 OWH262270:OWK262270 OML262270:OMO262270 OCP262270:OCS262270 NST262270:NSW262270 NIX262270:NJA262270 MZB262270:MZE262270 MPF262270:MPI262270 MFJ262270:MFM262270 LVN262270:LVQ262270 LLR262270:LLU262270 LBV262270:LBY262270 KRZ262270:KSC262270 KID262270:KIG262270 JYH262270:JYK262270 JOL262270:JOO262270 JEP262270:JES262270 IUT262270:IUW262270 IKX262270:ILA262270 IBB262270:IBE262270 HRF262270:HRI262270 HHJ262270:HHM262270 GXN262270:GXQ262270 GNR262270:GNU262270 GDV262270:GDY262270 FTZ262270:FUC262270 FKD262270:FKG262270 FAH262270:FAK262270 EQL262270:EQO262270 EGP262270:EGS262270 DWT262270:DWW262270 DMX262270:DNA262270 DDB262270:DDE262270 CTF262270:CTI262270 CJJ262270:CJM262270 BZN262270:BZQ262270 BPR262270:BPU262270 BFV262270:BFY262270 AVZ262270:AWC262270 AMD262270:AMG262270 ACH262270:ACK262270 SL262270:SO262270 IP262270:IS262270 D262270:G262270 WVB196734:WVE196734 WLF196734:WLI196734 WBJ196734:WBM196734 VRN196734:VRQ196734 VHR196734:VHU196734 UXV196734:UXY196734 UNZ196734:UOC196734 UED196734:UEG196734 TUH196734:TUK196734 TKL196734:TKO196734 TAP196734:TAS196734 SQT196734:SQW196734 SGX196734:SHA196734 RXB196734:RXE196734 RNF196734:RNI196734 RDJ196734:RDM196734 QTN196734:QTQ196734 QJR196734:QJU196734 PZV196734:PZY196734 PPZ196734:PQC196734 PGD196734:PGG196734 OWH196734:OWK196734 OML196734:OMO196734 OCP196734:OCS196734 NST196734:NSW196734 NIX196734:NJA196734 MZB196734:MZE196734 MPF196734:MPI196734 MFJ196734:MFM196734 LVN196734:LVQ196734 LLR196734:LLU196734 LBV196734:LBY196734 KRZ196734:KSC196734 KID196734:KIG196734 JYH196734:JYK196734 JOL196734:JOO196734 JEP196734:JES196734 IUT196734:IUW196734 IKX196734:ILA196734 IBB196734:IBE196734 HRF196734:HRI196734 HHJ196734:HHM196734 GXN196734:GXQ196734 GNR196734:GNU196734 GDV196734:GDY196734 FTZ196734:FUC196734 FKD196734:FKG196734 FAH196734:FAK196734 EQL196734:EQO196734 EGP196734:EGS196734 DWT196734:DWW196734 DMX196734:DNA196734 DDB196734:DDE196734 CTF196734:CTI196734 CJJ196734:CJM196734 BZN196734:BZQ196734 BPR196734:BPU196734 BFV196734:BFY196734 AVZ196734:AWC196734 AMD196734:AMG196734 ACH196734:ACK196734 SL196734:SO196734 IP196734:IS196734 D196734:G196734 WVB131198:WVE131198 WLF131198:WLI131198 WBJ131198:WBM131198 VRN131198:VRQ131198 VHR131198:VHU131198 UXV131198:UXY131198 UNZ131198:UOC131198 UED131198:UEG131198 TUH131198:TUK131198 TKL131198:TKO131198 TAP131198:TAS131198 SQT131198:SQW131198 SGX131198:SHA131198 RXB131198:RXE131198 RNF131198:RNI131198 RDJ131198:RDM131198 QTN131198:QTQ131198 QJR131198:QJU131198 PZV131198:PZY131198 PPZ131198:PQC131198 PGD131198:PGG131198 OWH131198:OWK131198 OML131198:OMO131198 OCP131198:OCS131198 NST131198:NSW131198 NIX131198:NJA131198 MZB131198:MZE131198 MPF131198:MPI131198 MFJ131198:MFM131198 LVN131198:LVQ131198 LLR131198:LLU131198 LBV131198:LBY131198 KRZ131198:KSC131198 KID131198:KIG131198 JYH131198:JYK131198 JOL131198:JOO131198 JEP131198:JES131198 IUT131198:IUW131198 IKX131198:ILA131198 IBB131198:IBE131198 HRF131198:HRI131198 HHJ131198:HHM131198 GXN131198:GXQ131198 GNR131198:GNU131198 GDV131198:GDY131198 FTZ131198:FUC131198 FKD131198:FKG131198 FAH131198:FAK131198 EQL131198:EQO131198 EGP131198:EGS131198 DWT131198:DWW131198 DMX131198:DNA131198 DDB131198:DDE131198 CTF131198:CTI131198 CJJ131198:CJM131198 BZN131198:BZQ131198 BPR131198:BPU131198 BFV131198:BFY131198 AVZ131198:AWC131198 AMD131198:AMG131198 ACH131198:ACK131198 SL131198:SO131198 IP131198:IS131198 D131198:G131198 WVB65662:WVE65662 WLF65662:WLI65662 WBJ65662:WBM65662 VRN65662:VRQ65662 VHR65662:VHU65662 UXV65662:UXY65662 UNZ65662:UOC65662 UED65662:UEG65662 TUH65662:TUK65662 TKL65662:TKO65662 TAP65662:TAS65662 SQT65662:SQW65662 SGX65662:SHA65662 RXB65662:RXE65662 RNF65662:RNI65662 RDJ65662:RDM65662 QTN65662:QTQ65662 QJR65662:QJU65662 PZV65662:PZY65662 PPZ65662:PQC65662 PGD65662:PGG65662 OWH65662:OWK65662 OML65662:OMO65662 OCP65662:OCS65662 NST65662:NSW65662 NIX65662:NJA65662 MZB65662:MZE65662 MPF65662:MPI65662 MFJ65662:MFM65662 LVN65662:LVQ65662 LLR65662:LLU65662 LBV65662:LBY65662 KRZ65662:KSC65662 KID65662:KIG65662 JYH65662:JYK65662 JOL65662:JOO65662 JEP65662:JES65662 IUT65662:IUW65662 IKX65662:ILA65662 IBB65662:IBE65662 HRF65662:HRI65662 HHJ65662:HHM65662 GXN65662:GXQ65662 GNR65662:GNU65662 GDV65662:GDY65662 FTZ65662:FUC65662 FKD65662:FKG65662 FAH65662:FAK65662 EQL65662:EQO65662 EGP65662:EGS65662 DWT65662:DWW65662 DMX65662:DNA65662 DDB65662:DDE65662 CTF65662:CTI65662 CJJ65662:CJM65662 BZN65662:BZQ65662 BPR65662:BPU65662 BFV65662:BFY65662 AVZ65662:AWC65662 AMD65662:AMG65662 ACH65662:ACK65662 SL65662:SO65662 IP65662:IS65662 D65662:G65662 SL135:SO135 SL131:SO133 ACH131:ACK133 AMD131:AMG133 AVZ131:AWC133 BFV131:BFY133 BPR131:BPU133 BZN131:BZQ133 CJJ131:CJM133 CTF131:CTI133 DDB131:DDE133 DMX131:DNA133 DWT131:DWW133 EGP131:EGS133 EQL131:EQO133 FAH131:FAK133 FKD131:FKG133 FTZ131:FUC133 GDV131:GDY133 GNR131:GNU133 GXN131:GXQ133 HHJ131:HHM133 HRF131:HRI133 IBB131:IBE133 IKX131:ILA133 IUT131:IUW133 JEP131:JES133 JOL131:JOO133 JYH131:JYK133 KID131:KIG133 KRZ131:KSC133 LBV131:LBY133 LLR131:LLU133 LVN131:LVQ133 MFJ131:MFM133 MPF131:MPI133 MZB131:MZE133 NIX131:NJA133 NST131:NSW133 OCP131:OCS133 OML131:OMO133 OWH131:OWK133 PGD131:PGG133 PPZ131:PQC133 PZV131:PZY133 QJR131:QJU133 QTN131:QTQ133 RDJ131:RDM133 RNF131:RNI133 RXB131:RXE133 SGX131:SHA133 SQT131:SQW133 TAP131:TAS133 TKL131:TKO133 TUH131:TUK133 UED131:UEG133 UNZ131:UOC133 UXV131:UXY133 VHR131:VHU133 VRN131:VRQ133 WBJ131:WBM133 WLF131:WLI133 WVB131:WVE133 IP131:IS133 IP135:IS135 WVB135:WVE135 WLF135:WLI135 WBJ135:WBM135 VRN135:VRQ135 VHR135:VHU135 UXV135:UXY135 UNZ135:UOC135 UED135:UEG135 TUH135:TUK135 TKL135:TKO135 TAP135:TAS135 SQT135:SQW135 SGX135:SHA135 RXB135:RXE135 RNF135:RNI135 RDJ135:RDM135 QTN135:QTQ135 QJR135:QJU135 PZV135:PZY135 PPZ135:PQC135 PGD135:PGG135 OWH135:OWK135 OML135:OMO135 OCP135:OCS135 NST135:NSW135 NIX135:NJA135 MZB135:MZE135 MPF135:MPI135 MFJ135:MFM135 LVN135:LVQ135 LLR135:LLU135 LBV135:LBY135 KRZ135:KSC135 KID135:KIG135 JYH135:JYK135 JOL135:JOO135 JEP135:JES135 IUT135:IUW135 IKX135:ILA135 IBB135:IBE135 HRF135:HRI135 HHJ135:HHM135 GXN135:GXQ135 GNR135:GNU135 GDV135:GDY135 FTZ135:FUC135 FKD135:FKG135 FAH135:FAK135 EQL135:EQO135 EGP135:EGS135 DWT135:DWW135 DMX135:DNA135 DDB135:DDE135 CTF135:CTI135 CJJ135:CJM135 BZN135:BZQ135 BPR135:BPU135 BFV135:BFY135 AVZ135:AWC135 AMD135:AMG135 ACH135:ACK135 D133:G133" xr:uid="{00000000-0002-0000-0300-000000000000}">
      <formula1>1</formula1>
    </dataValidation>
    <dataValidation type="whole" operator="equal" allowBlank="1" showInputMessage="1" showErrorMessage="1" sqref="D65667:G65670 WVB983171:WVE983174 WLF983171:WLI983174 WBJ983171:WBM983174 VRN983171:VRQ983174 VHR983171:VHU983174 UXV983171:UXY983174 UNZ983171:UOC983174 UED983171:UEG983174 TUH983171:TUK983174 TKL983171:TKO983174 TAP983171:TAS983174 SQT983171:SQW983174 SGX983171:SHA983174 RXB983171:RXE983174 RNF983171:RNI983174 RDJ983171:RDM983174 QTN983171:QTQ983174 QJR983171:QJU983174 PZV983171:PZY983174 PPZ983171:PQC983174 PGD983171:PGG983174 OWH983171:OWK983174 OML983171:OMO983174 OCP983171:OCS983174 NST983171:NSW983174 NIX983171:NJA983174 MZB983171:MZE983174 MPF983171:MPI983174 MFJ983171:MFM983174 LVN983171:LVQ983174 LLR983171:LLU983174 LBV983171:LBY983174 KRZ983171:KSC983174 KID983171:KIG983174 JYH983171:JYK983174 JOL983171:JOO983174 JEP983171:JES983174 IUT983171:IUW983174 IKX983171:ILA983174 IBB983171:IBE983174 HRF983171:HRI983174 HHJ983171:HHM983174 GXN983171:GXQ983174 GNR983171:GNU983174 GDV983171:GDY983174 FTZ983171:FUC983174 FKD983171:FKG983174 FAH983171:FAK983174 EQL983171:EQO983174 EGP983171:EGS983174 DWT983171:DWW983174 DMX983171:DNA983174 DDB983171:DDE983174 CTF983171:CTI983174 CJJ983171:CJM983174 BZN983171:BZQ983174 BPR983171:BPU983174 BFV983171:BFY983174 AVZ983171:AWC983174 AMD983171:AMG983174 ACH983171:ACK983174 SL983171:SO983174 IP983171:IS983174 D983171:G983174 WVB917635:WVE917638 WLF917635:WLI917638 WBJ917635:WBM917638 VRN917635:VRQ917638 VHR917635:VHU917638 UXV917635:UXY917638 UNZ917635:UOC917638 UED917635:UEG917638 TUH917635:TUK917638 TKL917635:TKO917638 TAP917635:TAS917638 SQT917635:SQW917638 SGX917635:SHA917638 RXB917635:RXE917638 RNF917635:RNI917638 RDJ917635:RDM917638 QTN917635:QTQ917638 QJR917635:QJU917638 PZV917635:PZY917638 PPZ917635:PQC917638 PGD917635:PGG917638 OWH917635:OWK917638 OML917635:OMO917638 OCP917635:OCS917638 NST917635:NSW917638 NIX917635:NJA917638 MZB917635:MZE917638 MPF917635:MPI917638 MFJ917635:MFM917638 LVN917635:LVQ917638 LLR917635:LLU917638 LBV917635:LBY917638 KRZ917635:KSC917638 KID917635:KIG917638 JYH917635:JYK917638 JOL917635:JOO917638 JEP917635:JES917638 IUT917635:IUW917638 IKX917635:ILA917638 IBB917635:IBE917638 HRF917635:HRI917638 HHJ917635:HHM917638 GXN917635:GXQ917638 GNR917635:GNU917638 GDV917635:GDY917638 FTZ917635:FUC917638 FKD917635:FKG917638 FAH917635:FAK917638 EQL917635:EQO917638 EGP917635:EGS917638 DWT917635:DWW917638 DMX917635:DNA917638 DDB917635:DDE917638 CTF917635:CTI917638 CJJ917635:CJM917638 BZN917635:BZQ917638 BPR917635:BPU917638 BFV917635:BFY917638 AVZ917635:AWC917638 AMD917635:AMG917638 ACH917635:ACK917638 SL917635:SO917638 IP917635:IS917638 D917635:G917638 WVB852099:WVE852102 WLF852099:WLI852102 WBJ852099:WBM852102 VRN852099:VRQ852102 VHR852099:VHU852102 UXV852099:UXY852102 UNZ852099:UOC852102 UED852099:UEG852102 TUH852099:TUK852102 TKL852099:TKO852102 TAP852099:TAS852102 SQT852099:SQW852102 SGX852099:SHA852102 RXB852099:RXE852102 RNF852099:RNI852102 RDJ852099:RDM852102 QTN852099:QTQ852102 QJR852099:QJU852102 PZV852099:PZY852102 PPZ852099:PQC852102 PGD852099:PGG852102 OWH852099:OWK852102 OML852099:OMO852102 OCP852099:OCS852102 NST852099:NSW852102 NIX852099:NJA852102 MZB852099:MZE852102 MPF852099:MPI852102 MFJ852099:MFM852102 LVN852099:LVQ852102 LLR852099:LLU852102 LBV852099:LBY852102 KRZ852099:KSC852102 KID852099:KIG852102 JYH852099:JYK852102 JOL852099:JOO852102 JEP852099:JES852102 IUT852099:IUW852102 IKX852099:ILA852102 IBB852099:IBE852102 HRF852099:HRI852102 HHJ852099:HHM852102 GXN852099:GXQ852102 GNR852099:GNU852102 GDV852099:GDY852102 FTZ852099:FUC852102 FKD852099:FKG852102 FAH852099:FAK852102 EQL852099:EQO852102 EGP852099:EGS852102 DWT852099:DWW852102 DMX852099:DNA852102 DDB852099:DDE852102 CTF852099:CTI852102 CJJ852099:CJM852102 BZN852099:BZQ852102 BPR852099:BPU852102 BFV852099:BFY852102 AVZ852099:AWC852102 AMD852099:AMG852102 ACH852099:ACK852102 SL852099:SO852102 IP852099:IS852102 D852099:G852102 WVB786563:WVE786566 WLF786563:WLI786566 WBJ786563:WBM786566 VRN786563:VRQ786566 VHR786563:VHU786566 UXV786563:UXY786566 UNZ786563:UOC786566 UED786563:UEG786566 TUH786563:TUK786566 TKL786563:TKO786566 TAP786563:TAS786566 SQT786563:SQW786566 SGX786563:SHA786566 RXB786563:RXE786566 RNF786563:RNI786566 RDJ786563:RDM786566 QTN786563:QTQ786566 QJR786563:QJU786566 PZV786563:PZY786566 PPZ786563:PQC786566 PGD786563:PGG786566 OWH786563:OWK786566 OML786563:OMO786566 OCP786563:OCS786566 NST786563:NSW786566 NIX786563:NJA786566 MZB786563:MZE786566 MPF786563:MPI786566 MFJ786563:MFM786566 LVN786563:LVQ786566 LLR786563:LLU786566 LBV786563:LBY786566 KRZ786563:KSC786566 KID786563:KIG786566 JYH786563:JYK786566 JOL786563:JOO786566 JEP786563:JES786566 IUT786563:IUW786566 IKX786563:ILA786566 IBB786563:IBE786566 HRF786563:HRI786566 HHJ786563:HHM786566 GXN786563:GXQ786566 GNR786563:GNU786566 GDV786563:GDY786566 FTZ786563:FUC786566 FKD786563:FKG786566 FAH786563:FAK786566 EQL786563:EQO786566 EGP786563:EGS786566 DWT786563:DWW786566 DMX786563:DNA786566 DDB786563:DDE786566 CTF786563:CTI786566 CJJ786563:CJM786566 BZN786563:BZQ786566 BPR786563:BPU786566 BFV786563:BFY786566 AVZ786563:AWC786566 AMD786563:AMG786566 ACH786563:ACK786566 SL786563:SO786566 IP786563:IS786566 D786563:G786566 WVB721027:WVE721030 WLF721027:WLI721030 WBJ721027:WBM721030 VRN721027:VRQ721030 VHR721027:VHU721030 UXV721027:UXY721030 UNZ721027:UOC721030 UED721027:UEG721030 TUH721027:TUK721030 TKL721027:TKO721030 TAP721027:TAS721030 SQT721027:SQW721030 SGX721027:SHA721030 RXB721027:RXE721030 RNF721027:RNI721030 RDJ721027:RDM721030 QTN721027:QTQ721030 QJR721027:QJU721030 PZV721027:PZY721030 PPZ721027:PQC721030 PGD721027:PGG721030 OWH721027:OWK721030 OML721027:OMO721030 OCP721027:OCS721030 NST721027:NSW721030 NIX721027:NJA721030 MZB721027:MZE721030 MPF721027:MPI721030 MFJ721027:MFM721030 LVN721027:LVQ721030 LLR721027:LLU721030 LBV721027:LBY721030 KRZ721027:KSC721030 KID721027:KIG721030 JYH721027:JYK721030 JOL721027:JOO721030 JEP721027:JES721030 IUT721027:IUW721030 IKX721027:ILA721030 IBB721027:IBE721030 HRF721027:HRI721030 HHJ721027:HHM721030 GXN721027:GXQ721030 GNR721027:GNU721030 GDV721027:GDY721030 FTZ721027:FUC721030 FKD721027:FKG721030 FAH721027:FAK721030 EQL721027:EQO721030 EGP721027:EGS721030 DWT721027:DWW721030 DMX721027:DNA721030 DDB721027:DDE721030 CTF721027:CTI721030 CJJ721027:CJM721030 BZN721027:BZQ721030 BPR721027:BPU721030 BFV721027:BFY721030 AVZ721027:AWC721030 AMD721027:AMG721030 ACH721027:ACK721030 SL721027:SO721030 IP721027:IS721030 D721027:G721030 WVB655491:WVE655494 WLF655491:WLI655494 WBJ655491:WBM655494 VRN655491:VRQ655494 VHR655491:VHU655494 UXV655491:UXY655494 UNZ655491:UOC655494 UED655491:UEG655494 TUH655491:TUK655494 TKL655491:TKO655494 TAP655491:TAS655494 SQT655491:SQW655494 SGX655491:SHA655494 RXB655491:RXE655494 RNF655491:RNI655494 RDJ655491:RDM655494 QTN655491:QTQ655494 QJR655491:QJU655494 PZV655491:PZY655494 PPZ655491:PQC655494 PGD655491:PGG655494 OWH655491:OWK655494 OML655491:OMO655494 OCP655491:OCS655494 NST655491:NSW655494 NIX655491:NJA655494 MZB655491:MZE655494 MPF655491:MPI655494 MFJ655491:MFM655494 LVN655491:LVQ655494 LLR655491:LLU655494 LBV655491:LBY655494 KRZ655491:KSC655494 KID655491:KIG655494 JYH655491:JYK655494 JOL655491:JOO655494 JEP655491:JES655494 IUT655491:IUW655494 IKX655491:ILA655494 IBB655491:IBE655494 HRF655491:HRI655494 HHJ655491:HHM655494 GXN655491:GXQ655494 GNR655491:GNU655494 GDV655491:GDY655494 FTZ655491:FUC655494 FKD655491:FKG655494 FAH655491:FAK655494 EQL655491:EQO655494 EGP655491:EGS655494 DWT655491:DWW655494 DMX655491:DNA655494 DDB655491:DDE655494 CTF655491:CTI655494 CJJ655491:CJM655494 BZN655491:BZQ655494 BPR655491:BPU655494 BFV655491:BFY655494 AVZ655491:AWC655494 AMD655491:AMG655494 ACH655491:ACK655494 SL655491:SO655494 IP655491:IS655494 D655491:G655494 WVB589955:WVE589958 WLF589955:WLI589958 WBJ589955:WBM589958 VRN589955:VRQ589958 VHR589955:VHU589958 UXV589955:UXY589958 UNZ589955:UOC589958 UED589955:UEG589958 TUH589955:TUK589958 TKL589955:TKO589958 TAP589955:TAS589958 SQT589955:SQW589958 SGX589955:SHA589958 RXB589955:RXE589958 RNF589955:RNI589958 RDJ589955:RDM589958 QTN589955:QTQ589958 QJR589955:QJU589958 PZV589955:PZY589958 PPZ589955:PQC589958 PGD589955:PGG589958 OWH589955:OWK589958 OML589955:OMO589958 OCP589955:OCS589958 NST589955:NSW589958 NIX589955:NJA589958 MZB589955:MZE589958 MPF589955:MPI589958 MFJ589955:MFM589958 LVN589955:LVQ589958 LLR589955:LLU589958 LBV589955:LBY589958 KRZ589955:KSC589958 KID589955:KIG589958 JYH589955:JYK589958 JOL589955:JOO589958 JEP589955:JES589958 IUT589955:IUW589958 IKX589955:ILA589958 IBB589955:IBE589958 HRF589955:HRI589958 HHJ589955:HHM589958 GXN589955:GXQ589958 GNR589955:GNU589958 GDV589955:GDY589958 FTZ589955:FUC589958 FKD589955:FKG589958 FAH589955:FAK589958 EQL589955:EQO589958 EGP589955:EGS589958 DWT589955:DWW589958 DMX589955:DNA589958 DDB589955:DDE589958 CTF589955:CTI589958 CJJ589955:CJM589958 BZN589955:BZQ589958 BPR589955:BPU589958 BFV589955:BFY589958 AVZ589955:AWC589958 AMD589955:AMG589958 ACH589955:ACK589958 SL589955:SO589958 IP589955:IS589958 D589955:G589958 WVB524419:WVE524422 WLF524419:WLI524422 WBJ524419:WBM524422 VRN524419:VRQ524422 VHR524419:VHU524422 UXV524419:UXY524422 UNZ524419:UOC524422 UED524419:UEG524422 TUH524419:TUK524422 TKL524419:TKO524422 TAP524419:TAS524422 SQT524419:SQW524422 SGX524419:SHA524422 RXB524419:RXE524422 RNF524419:RNI524422 RDJ524419:RDM524422 QTN524419:QTQ524422 QJR524419:QJU524422 PZV524419:PZY524422 PPZ524419:PQC524422 PGD524419:PGG524422 OWH524419:OWK524422 OML524419:OMO524422 OCP524419:OCS524422 NST524419:NSW524422 NIX524419:NJA524422 MZB524419:MZE524422 MPF524419:MPI524422 MFJ524419:MFM524422 LVN524419:LVQ524422 LLR524419:LLU524422 LBV524419:LBY524422 KRZ524419:KSC524422 KID524419:KIG524422 JYH524419:JYK524422 JOL524419:JOO524422 JEP524419:JES524422 IUT524419:IUW524422 IKX524419:ILA524422 IBB524419:IBE524422 HRF524419:HRI524422 HHJ524419:HHM524422 GXN524419:GXQ524422 GNR524419:GNU524422 GDV524419:GDY524422 FTZ524419:FUC524422 FKD524419:FKG524422 FAH524419:FAK524422 EQL524419:EQO524422 EGP524419:EGS524422 DWT524419:DWW524422 DMX524419:DNA524422 DDB524419:DDE524422 CTF524419:CTI524422 CJJ524419:CJM524422 BZN524419:BZQ524422 BPR524419:BPU524422 BFV524419:BFY524422 AVZ524419:AWC524422 AMD524419:AMG524422 ACH524419:ACK524422 SL524419:SO524422 IP524419:IS524422 D524419:G524422 WVB458883:WVE458886 WLF458883:WLI458886 WBJ458883:WBM458886 VRN458883:VRQ458886 VHR458883:VHU458886 UXV458883:UXY458886 UNZ458883:UOC458886 UED458883:UEG458886 TUH458883:TUK458886 TKL458883:TKO458886 TAP458883:TAS458886 SQT458883:SQW458886 SGX458883:SHA458886 RXB458883:RXE458886 RNF458883:RNI458886 RDJ458883:RDM458886 QTN458883:QTQ458886 QJR458883:QJU458886 PZV458883:PZY458886 PPZ458883:PQC458886 PGD458883:PGG458886 OWH458883:OWK458886 OML458883:OMO458886 OCP458883:OCS458886 NST458883:NSW458886 NIX458883:NJA458886 MZB458883:MZE458886 MPF458883:MPI458886 MFJ458883:MFM458886 LVN458883:LVQ458886 LLR458883:LLU458886 LBV458883:LBY458886 KRZ458883:KSC458886 KID458883:KIG458886 JYH458883:JYK458886 JOL458883:JOO458886 JEP458883:JES458886 IUT458883:IUW458886 IKX458883:ILA458886 IBB458883:IBE458886 HRF458883:HRI458886 HHJ458883:HHM458886 GXN458883:GXQ458886 GNR458883:GNU458886 GDV458883:GDY458886 FTZ458883:FUC458886 FKD458883:FKG458886 FAH458883:FAK458886 EQL458883:EQO458886 EGP458883:EGS458886 DWT458883:DWW458886 DMX458883:DNA458886 DDB458883:DDE458886 CTF458883:CTI458886 CJJ458883:CJM458886 BZN458883:BZQ458886 BPR458883:BPU458886 BFV458883:BFY458886 AVZ458883:AWC458886 AMD458883:AMG458886 ACH458883:ACK458886 SL458883:SO458886 IP458883:IS458886 D458883:G458886 WVB393347:WVE393350 WLF393347:WLI393350 WBJ393347:WBM393350 VRN393347:VRQ393350 VHR393347:VHU393350 UXV393347:UXY393350 UNZ393347:UOC393350 UED393347:UEG393350 TUH393347:TUK393350 TKL393347:TKO393350 TAP393347:TAS393350 SQT393347:SQW393350 SGX393347:SHA393350 RXB393347:RXE393350 RNF393347:RNI393350 RDJ393347:RDM393350 QTN393347:QTQ393350 QJR393347:QJU393350 PZV393347:PZY393350 PPZ393347:PQC393350 PGD393347:PGG393350 OWH393347:OWK393350 OML393347:OMO393350 OCP393347:OCS393350 NST393347:NSW393350 NIX393347:NJA393350 MZB393347:MZE393350 MPF393347:MPI393350 MFJ393347:MFM393350 LVN393347:LVQ393350 LLR393347:LLU393350 LBV393347:LBY393350 KRZ393347:KSC393350 KID393347:KIG393350 JYH393347:JYK393350 JOL393347:JOO393350 JEP393347:JES393350 IUT393347:IUW393350 IKX393347:ILA393350 IBB393347:IBE393350 HRF393347:HRI393350 HHJ393347:HHM393350 GXN393347:GXQ393350 GNR393347:GNU393350 GDV393347:GDY393350 FTZ393347:FUC393350 FKD393347:FKG393350 FAH393347:FAK393350 EQL393347:EQO393350 EGP393347:EGS393350 DWT393347:DWW393350 DMX393347:DNA393350 DDB393347:DDE393350 CTF393347:CTI393350 CJJ393347:CJM393350 BZN393347:BZQ393350 BPR393347:BPU393350 BFV393347:BFY393350 AVZ393347:AWC393350 AMD393347:AMG393350 ACH393347:ACK393350 SL393347:SO393350 IP393347:IS393350 D393347:G393350 WVB327811:WVE327814 WLF327811:WLI327814 WBJ327811:WBM327814 VRN327811:VRQ327814 VHR327811:VHU327814 UXV327811:UXY327814 UNZ327811:UOC327814 UED327811:UEG327814 TUH327811:TUK327814 TKL327811:TKO327814 TAP327811:TAS327814 SQT327811:SQW327814 SGX327811:SHA327814 RXB327811:RXE327814 RNF327811:RNI327814 RDJ327811:RDM327814 QTN327811:QTQ327814 QJR327811:QJU327814 PZV327811:PZY327814 PPZ327811:PQC327814 PGD327811:PGG327814 OWH327811:OWK327814 OML327811:OMO327814 OCP327811:OCS327814 NST327811:NSW327814 NIX327811:NJA327814 MZB327811:MZE327814 MPF327811:MPI327814 MFJ327811:MFM327814 LVN327811:LVQ327814 LLR327811:LLU327814 LBV327811:LBY327814 KRZ327811:KSC327814 KID327811:KIG327814 JYH327811:JYK327814 JOL327811:JOO327814 JEP327811:JES327814 IUT327811:IUW327814 IKX327811:ILA327814 IBB327811:IBE327814 HRF327811:HRI327814 HHJ327811:HHM327814 GXN327811:GXQ327814 GNR327811:GNU327814 GDV327811:GDY327814 FTZ327811:FUC327814 FKD327811:FKG327814 FAH327811:FAK327814 EQL327811:EQO327814 EGP327811:EGS327814 DWT327811:DWW327814 DMX327811:DNA327814 DDB327811:DDE327814 CTF327811:CTI327814 CJJ327811:CJM327814 BZN327811:BZQ327814 BPR327811:BPU327814 BFV327811:BFY327814 AVZ327811:AWC327814 AMD327811:AMG327814 ACH327811:ACK327814 SL327811:SO327814 IP327811:IS327814 D327811:G327814 WVB262275:WVE262278 WLF262275:WLI262278 WBJ262275:WBM262278 VRN262275:VRQ262278 VHR262275:VHU262278 UXV262275:UXY262278 UNZ262275:UOC262278 UED262275:UEG262278 TUH262275:TUK262278 TKL262275:TKO262278 TAP262275:TAS262278 SQT262275:SQW262278 SGX262275:SHA262278 RXB262275:RXE262278 RNF262275:RNI262278 RDJ262275:RDM262278 QTN262275:QTQ262278 QJR262275:QJU262278 PZV262275:PZY262278 PPZ262275:PQC262278 PGD262275:PGG262278 OWH262275:OWK262278 OML262275:OMO262278 OCP262275:OCS262278 NST262275:NSW262278 NIX262275:NJA262278 MZB262275:MZE262278 MPF262275:MPI262278 MFJ262275:MFM262278 LVN262275:LVQ262278 LLR262275:LLU262278 LBV262275:LBY262278 KRZ262275:KSC262278 KID262275:KIG262278 JYH262275:JYK262278 JOL262275:JOO262278 JEP262275:JES262278 IUT262275:IUW262278 IKX262275:ILA262278 IBB262275:IBE262278 HRF262275:HRI262278 HHJ262275:HHM262278 GXN262275:GXQ262278 GNR262275:GNU262278 GDV262275:GDY262278 FTZ262275:FUC262278 FKD262275:FKG262278 FAH262275:FAK262278 EQL262275:EQO262278 EGP262275:EGS262278 DWT262275:DWW262278 DMX262275:DNA262278 DDB262275:DDE262278 CTF262275:CTI262278 CJJ262275:CJM262278 BZN262275:BZQ262278 BPR262275:BPU262278 BFV262275:BFY262278 AVZ262275:AWC262278 AMD262275:AMG262278 ACH262275:ACK262278 SL262275:SO262278 IP262275:IS262278 D262275:G262278 WVB196739:WVE196742 WLF196739:WLI196742 WBJ196739:WBM196742 VRN196739:VRQ196742 VHR196739:VHU196742 UXV196739:UXY196742 UNZ196739:UOC196742 UED196739:UEG196742 TUH196739:TUK196742 TKL196739:TKO196742 TAP196739:TAS196742 SQT196739:SQW196742 SGX196739:SHA196742 RXB196739:RXE196742 RNF196739:RNI196742 RDJ196739:RDM196742 QTN196739:QTQ196742 QJR196739:QJU196742 PZV196739:PZY196742 PPZ196739:PQC196742 PGD196739:PGG196742 OWH196739:OWK196742 OML196739:OMO196742 OCP196739:OCS196742 NST196739:NSW196742 NIX196739:NJA196742 MZB196739:MZE196742 MPF196739:MPI196742 MFJ196739:MFM196742 LVN196739:LVQ196742 LLR196739:LLU196742 LBV196739:LBY196742 KRZ196739:KSC196742 KID196739:KIG196742 JYH196739:JYK196742 JOL196739:JOO196742 JEP196739:JES196742 IUT196739:IUW196742 IKX196739:ILA196742 IBB196739:IBE196742 HRF196739:HRI196742 HHJ196739:HHM196742 GXN196739:GXQ196742 GNR196739:GNU196742 GDV196739:GDY196742 FTZ196739:FUC196742 FKD196739:FKG196742 FAH196739:FAK196742 EQL196739:EQO196742 EGP196739:EGS196742 DWT196739:DWW196742 DMX196739:DNA196742 DDB196739:DDE196742 CTF196739:CTI196742 CJJ196739:CJM196742 BZN196739:BZQ196742 BPR196739:BPU196742 BFV196739:BFY196742 AVZ196739:AWC196742 AMD196739:AMG196742 ACH196739:ACK196742 SL196739:SO196742 IP196739:IS196742 D196739:G196742 WVB131203:WVE131206 WLF131203:WLI131206 WBJ131203:WBM131206 VRN131203:VRQ131206 VHR131203:VHU131206 UXV131203:UXY131206 UNZ131203:UOC131206 UED131203:UEG131206 TUH131203:TUK131206 TKL131203:TKO131206 TAP131203:TAS131206 SQT131203:SQW131206 SGX131203:SHA131206 RXB131203:RXE131206 RNF131203:RNI131206 RDJ131203:RDM131206 QTN131203:QTQ131206 QJR131203:QJU131206 PZV131203:PZY131206 PPZ131203:PQC131206 PGD131203:PGG131206 OWH131203:OWK131206 OML131203:OMO131206 OCP131203:OCS131206 NST131203:NSW131206 NIX131203:NJA131206 MZB131203:MZE131206 MPF131203:MPI131206 MFJ131203:MFM131206 LVN131203:LVQ131206 LLR131203:LLU131206 LBV131203:LBY131206 KRZ131203:KSC131206 KID131203:KIG131206 JYH131203:JYK131206 JOL131203:JOO131206 JEP131203:JES131206 IUT131203:IUW131206 IKX131203:ILA131206 IBB131203:IBE131206 HRF131203:HRI131206 HHJ131203:HHM131206 GXN131203:GXQ131206 GNR131203:GNU131206 GDV131203:GDY131206 FTZ131203:FUC131206 FKD131203:FKG131206 FAH131203:FAK131206 EQL131203:EQO131206 EGP131203:EGS131206 DWT131203:DWW131206 DMX131203:DNA131206 DDB131203:DDE131206 CTF131203:CTI131206 CJJ131203:CJM131206 BZN131203:BZQ131206 BPR131203:BPU131206 BFV131203:BFY131206 AVZ131203:AWC131206 AMD131203:AMG131206 ACH131203:ACK131206 SL131203:SO131206 IP131203:IS131206 D131203:G131206 WVB65667:WVE65670 WLF65667:WLI65670 WBJ65667:WBM65670 VRN65667:VRQ65670 VHR65667:VHU65670 UXV65667:UXY65670 UNZ65667:UOC65670 UED65667:UEG65670 TUH65667:TUK65670 TKL65667:TKO65670 TAP65667:TAS65670 SQT65667:SQW65670 SGX65667:SHA65670 RXB65667:RXE65670 RNF65667:RNI65670 RDJ65667:RDM65670 QTN65667:QTQ65670 QJR65667:QJU65670 PZV65667:PZY65670 PPZ65667:PQC65670 PGD65667:PGG65670 OWH65667:OWK65670 OML65667:OMO65670 OCP65667:OCS65670 NST65667:NSW65670 NIX65667:NJA65670 MZB65667:MZE65670 MPF65667:MPI65670 MFJ65667:MFM65670 LVN65667:LVQ65670 LLR65667:LLU65670 LBV65667:LBY65670 KRZ65667:KSC65670 KID65667:KIG65670 JYH65667:JYK65670 JOL65667:JOO65670 JEP65667:JES65670 IUT65667:IUW65670 IKX65667:ILA65670 IBB65667:IBE65670 HRF65667:HRI65670 HHJ65667:HHM65670 GXN65667:GXQ65670 GNR65667:GNU65670 GDV65667:GDY65670 FTZ65667:FUC65670 FKD65667:FKG65670 FAH65667:FAK65670 EQL65667:EQO65670 EGP65667:EGS65670 DWT65667:DWW65670 DMX65667:DNA65670 DDB65667:DDE65670 CTF65667:CTI65670 CJJ65667:CJM65670 BZN65667:BZQ65670 BPR65667:BPU65670 BFV65667:BFY65670 AVZ65667:AWC65670 AMD65667:AMG65670 ACH65667:ACK65670 SL65667:SO65670 IP65667:IS65670 WVB143:WVE143 WLF143:WLI143 WBJ143:WBM143 VRN143:VRQ143 VHR143:VHU143 UXV143:UXY143 UNZ143:UOC143 UED143:UEG143 TUH143:TUK143 TKL143:TKO143 TAP143:TAS143 SQT143:SQW143 SGX143:SHA143 RXB143:RXE143 RNF143:RNI143 RDJ143:RDM143 QTN143:QTQ143 QJR143:QJU143 PZV143:PZY143 PPZ143:PQC143 PGD143:PGG143 OWH143:OWK143 OML143:OMO143 OCP143:OCS143 NST143:NSW143 NIX143:NJA143 MZB143:MZE143 MPF143:MPI143 MFJ143:MFM143 LVN143:LVQ143 LLR143:LLU143 LBV143:LBY143 KRZ143:KSC143 KID143:KIG143 JYH143:JYK143 JOL143:JOO143 JEP143:JES143 IUT143:IUW143 IKX143:ILA143 IBB143:IBE143 HRF143:HRI143 HHJ143:HHM143 GXN143:GXQ143 GNR143:GNU143 GDV143:GDY143 FTZ143:FUC143 FKD143:FKG143 FAH143:FAK143 EQL143:EQO143 EGP143:EGS143 DWT143:DWW143 DMX143:DNA143 DDB143:DDE143 CTF143:CTI143 CJJ143:CJM143 BZN143:BZQ143 BPR143:BPU143 BFV143:BFY143 AVZ143:AWC143 AMD143:AMG143 ACH143:ACK143 SL143:SO143 IP143:IS143 WVB140:WVE141 WLF140:WLI141 WBJ140:WBM141 VRN140:VRQ141 VHR140:VHU141 UXV140:UXY141 UNZ140:UOC141 UED140:UEG141 TUH140:TUK141 TKL140:TKO141 TAP140:TAS141 SQT140:SQW141 SGX140:SHA141 RXB140:RXE141 RNF140:RNI141 RDJ140:RDM141 QTN140:QTQ141 QJR140:QJU141 PZV140:PZY141 PPZ140:PQC141 PGD140:PGG141 OWH140:OWK141 OML140:OMO141 OCP140:OCS141 NST140:NSW141 NIX140:NJA141 MZB140:MZE141 MPF140:MPI141 MFJ140:MFM141 LVN140:LVQ141 LLR140:LLU141 LBV140:LBY141 KRZ140:KSC141 KID140:KIG141 JYH140:JYK141 JOL140:JOO141 JEP140:JES141 IUT140:IUW141 IKX140:ILA141 IBB140:IBE141 HRF140:HRI141 HHJ140:HHM141 GXN140:GXQ141 GNR140:GNU141 GDV140:GDY141 FTZ140:FUC141 FKD140:FKG141 FAH140:FAK141 EQL140:EQO141 EGP140:EGS141 DWT140:DWW141 DMX140:DNA141 DDB140:DDE141 CTF140:CTI141 CJJ140:CJM141 BZN140:BZQ141 BPR140:BPU141 BFV140:BFY141 AVZ140:AWC141 AMD140:AMG141 ACH140:ACK141 SL140:SO141 IP140:IS141 D140:G141 D88:G90" xr:uid="{00000000-0002-0000-0300-000001000000}">
      <formula1>1</formula1>
    </dataValidation>
  </dataValidations>
  <pageMargins left="0.7" right="0.7" top="0.75" bottom="0.75" header="0.3" footer="0.3"/>
  <pageSetup paperSize="9" orientation="portrait" r:id="rId1"/>
  <drawing r:id="rId2"/>
  <picture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N122"/>
  <sheetViews>
    <sheetView topLeftCell="B115" zoomScale="90" zoomScaleNormal="90" workbookViewId="0">
      <selection activeCell="E181" sqref="E181:L181"/>
    </sheetView>
  </sheetViews>
  <sheetFormatPr baseColWidth="10" defaultRowHeight="24.75" customHeight="1" x14ac:dyDescent="0.2"/>
  <cols>
    <col min="1" max="1" width="10.5703125" style="4" customWidth="1"/>
    <col min="2" max="2" width="4.28515625" style="3" customWidth="1"/>
    <col min="3" max="3" width="43.42578125" style="3" customWidth="1"/>
    <col min="4" max="9" width="6.5703125" style="3" customWidth="1"/>
    <col min="10" max="10" width="19.28515625" style="3" customWidth="1"/>
    <col min="11" max="11" width="11.42578125" style="3"/>
    <col min="12" max="12" width="13.42578125" style="3" customWidth="1"/>
    <col min="13" max="13" width="29.7109375" style="3" customWidth="1"/>
    <col min="14" max="14" width="15.85546875" style="3" customWidth="1"/>
    <col min="15" max="15" width="25.140625" style="3" customWidth="1"/>
    <col min="16" max="16384" width="11.42578125" style="3"/>
  </cols>
  <sheetData>
    <row r="1" spans="2:12" ht="16.5" customHeight="1" x14ac:dyDescent="0.2">
      <c r="B1" s="989"/>
      <c r="C1" s="504"/>
      <c r="D1" s="504"/>
      <c r="E1" s="504"/>
      <c r="F1" s="504"/>
      <c r="G1" s="504"/>
      <c r="H1" s="504"/>
      <c r="I1" s="504"/>
      <c r="J1" s="504"/>
      <c r="K1" s="504"/>
      <c r="L1" s="2"/>
    </row>
    <row r="2" spans="2:12" ht="16.5" customHeight="1" x14ac:dyDescent="0.2">
      <c r="B2" s="989"/>
      <c r="C2" s="504"/>
      <c r="D2" s="505" t="s">
        <v>0</v>
      </c>
      <c r="E2" s="505"/>
      <c r="F2" s="505"/>
      <c r="G2" s="505"/>
      <c r="H2" s="505"/>
      <c r="I2" s="505"/>
      <c r="J2" s="505"/>
    </row>
    <row r="3" spans="2:12" ht="16.5" customHeight="1" x14ac:dyDescent="0.2">
      <c r="B3" s="989"/>
      <c r="C3" s="504"/>
      <c r="D3" s="505"/>
      <c r="E3" s="505"/>
      <c r="F3" s="505"/>
      <c r="G3" s="505"/>
      <c r="H3" s="505"/>
      <c r="I3" s="505"/>
      <c r="J3" s="505"/>
    </row>
    <row r="4" spans="2:12" ht="16.5" customHeight="1" x14ac:dyDescent="0.2">
      <c r="B4" s="989"/>
      <c r="C4" s="504"/>
      <c r="D4" s="505"/>
      <c r="E4" s="505"/>
      <c r="F4" s="505"/>
      <c r="G4" s="505"/>
      <c r="H4" s="505"/>
      <c r="I4" s="505"/>
      <c r="J4" s="505"/>
    </row>
    <row r="5" spans="2:12" ht="16.5" customHeight="1" x14ac:dyDescent="0.2">
      <c r="B5" s="272"/>
      <c r="C5" s="504"/>
      <c r="D5" s="504"/>
      <c r="E5" s="504"/>
      <c r="F5" s="504"/>
      <c r="G5" s="504"/>
      <c r="H5" s="504"/>
      <c r="I5" s="504"/>
      <c r="J5" s="504"/>
      <c r="K5" s="504"/>
      <c r="L5" s="504"/>
    </row>
    <row r="6" spans="2:12" ht="24.75" customHeight="1" x14ac:dyDescent="0.2">
      <c r="B6" s="989"/>
      <c r="C6" s="504"/>
      <c r="D6" s="504"/>
      <c r="E6" s="504"/>
      <c r="F6" s="504"/>
      <c r="G6" s="504"/>
      <c r="H6" s="504"/>
      <c r="I6" s="504"/>
      <c r="J6" s="504"/>
      <c r="K6" s="504"/>
      <c r="L6" s="504"/>
    </row>
    <row r="7" spans="2:12" ht="39" customHeight="1" x14ac:dyDescent="0.2">
      <c r="B7" s="990" t="s">
        <v>615</v>
      </c>
      <c r="C7" s="990"/>
      <c r="D7" s="990"/>
      <c r="E7" s="990"/>
      <c r="F7" s="990"/>
      <c r="G7" s="990"/>
      <c r="H7" s="990"/>
      <c r="I7" s="990"/>
      <c r="J7" s="991"/>
    </row>
    <row r="8" spans="2:12" ht="18.75" customHeight="1" x14ac:dyDescent="0.2">
      <c r="B8" s="273"/>
      <c r="C8" s="996" t="s">
        <v>474</v>
      </c>
      <c r="D8" s="274" t="s">
        <v>3</v>
      </c>
      <c r="E8" s="274" t="s">
        <v>4</v>
      </c>
      <c r="F8" s="274" t="s">
        <v>4</v>
      </c>
      <c r="G8" s="275" t="s">
        <v>5</v>
      </c>
      <c r="H8" s="275" t="s">
        <v>6</v>
      </c>
      <c r="I8" s="275" t="s">
        <v>7</v>
      </c>
      <c r="J8" s="275" t="s">
        <v>8</v>
      </c>
    </row>
    <row r="9" spans="2:12" ht="18.75" customHeight="1" x14ac:dyDescent="0.2">
      <c r="B9" s="273"/>
      <c r="C9" s="996"/>
      <c r="D9" s="274"/>
      <c r="E9" s="276"/>
      <c r="F9" s="274"/>
      <c r="G9" s="274"/>
      <c r="H9" s="275"/>
      <c r="I9" s="275"/>
      <c r="J9" s="275"/>
    </row>
    <row r="10" spans="2:12" ht="18.75" customHeight="1" x14ac:dyDescent="0.2">
      <c r="B10" s="273"/>
      <c r="C10" s="996"/>
      <c r="D10" s="337"/>
      <c r="E10" s="337"/>
      <c r="F10" s="337"/>
      <c r="G10" s="337"/>
      <c r="H10" s="277"/>
      <c r="I10" s="277"/>
      <c r="J10" s="277"/>
    </row>
    <row r="11" spans="2:12" ht="18.75" customHeight="1" x14ac:dyDescent="0.2">
      <c r="B11" s="273"/>
      <c r="C11" s="278" t="s">
        <v>616</v>
      </c>
      <c r="D11" s="993"/>
      <c r="E11" s="993"/>
      <c r="F11" s="993"/>
      <c r="G11" s="993"/>
      <c r="H11" s="993"/>
      <c r="I11" s="993"/>
      <c r="J11" s="993"/>
    </row>
    <row r="12" spans="2:12" ht="18.75" customHeight="1" x14ac:dyDescent="0.2">
      <c r="B12" s="273"/>
      <c r="C12" s="278" t="s">
        <v>617</v>
      </c>
      <c r="D12" s="993"/>
      <c r="E12" s="993"/>
      <c r="F12" s="993"/>
      <c r="G12" s="993"/>
      <c r="H12" s="993"/>
      <c r="I12" s="993"/>
      <c r="J12" s="993"/>
    </row>
    <row r="13" spans="2:12" ht="18.75" customHeight="1" x14ac:dyDescent="0.2">
      <c r="B13" s="273"/>
      <c r="C13" s="278" t="s">
        <v>618</v>
      </c>
      <c r="D13" s="997"/>
      <c r="E13" s="993"/>
      <c r="F13" s="993"/>
      <c r="G13" s="993"/>
      <c r="H13" s="993"/>
      <c r="I13" s="993"/>
      <c r="J13" s="993"/>
    </row>
    <row r="14" spans="2:12" ht="18.75" customHeight="1" x14ac:dyDescent="0.2">
      <c r="B14" s="273"/>
      <c r="C14" s="278" t="s">
        <v>619</v>
      </c>
      <c r="D14" s="998"/>
      <c r="E14" s="999"/>
      <c r="F14" s="999"/>
      <c r="G14" s="999"/>
      <c r="H14" s="999"/>
      <c r="I14" s="999"/>
      <c r="J14" s="1000"/>
    </row>
    <row r="15" spans="2:12" ht="18.75" customHeight="1" x14ac:dyDescent="0.2">
      <c r="B15" s="273"/>
      <c r="C15" s="278" t="s">
        <v>620</v>
      </c>
      <c r="D15" s="993"/>
      <c r="E15" s="993"/>
      <c r="F15" s="993"/>
      <c r="G15" s="993"/>
      <c r="H15" s="993"/>
      <c r="I15" s="993"/>
      <c r="J15" s="993"/>
    </row>
    <row r="16" spans="2:12" ht="18.75" customHeight="1" x14ac:dyDescent="0.2">
      <c r="B16" s="273"/>
      <c r="C16" s="279" t="s">
        <v>467</v>
      </c>
      <c r="D16" s="992"/>
      <c r="E16" s="992"/>
      <c r="F16" s="992"/>
      <c r="G16" s="992"/>
      <c r="H16" s="992"/>
      <c r="I16" s="993"/>
      <c r="J16" s="993"/>
    </row>
    <row r="17" spans="1:13" ht="24.75" customHeight="1" x14ac:dyDescent="0.2">
      <c r="B17" s="994" t="s">
        <v>470</v>
      </c>
      <c r="C17" s="994"/>
      <c r="D17" s="994"/>
      <c r="E17" s="994"/>
      <c r="F17" s="994"/>
      <c r="G17" s="994"/>
      <c r="H17" s="994"/>
      <c r="I17" s="280">
        <v>0.1</v>
      </c>
      <c r="J17" s="281">
        <f>(D21+F21)*I17/H21</f>
        <v>6.6666666666666666E-2</v>
      </c>
    </row>
    <row r="18" spans="1:13" ht="16.5" customHeight="1" x14ac:dyDescent="0.2">
      <c r="B18" s="273"/>
      <c r="C18" s="155"/>
      <c r="D18" s="156" t="s">
        <v>25</v>
      </c>
      <c r="E18" s="156" t="s">
        <v>26</v>
      </c>
      <c r="F18" s="156" t="s">
        <v>27</v>
      </c>
      <c r="G18" s="156" t="s">
        <v>28</v>
      </c>
      <c r="H18" s="856" t="s">
        <v>476</v>
      </c>
      <c r="I18" s="856"/>
      <c r="J18" s="856"/>
    </row>
    <row r="19" spans="1:13" ht="24.75" customHeight="1" x14ac:dyDescent="0.2">
      <c r="A19" s="4">
        <v>1</v>
      </c>
      <c r="B19" s="995" t="s">
        <v>477</v>
      </c>
      <c r="C19" s="282" t="s">
        <v>621</v>
      </c>
      <c r="D19" s="283">
        <v>1</v>
      </c>
      <c r="E19" s="283"/>
      <c r="F19" s="283"/>
      <c r="G19" s="283"/>
      <c r="H19" s="845" t="s">
        <v>681</v>
      </c>
      <c r="I19" s="846"/>
      <c r="J19" s="847"/>
    </row>
    <row r="20" spans="1:13" ht="24.75" customHeight="1" x14ac:dyDescent="0.2">
      <c r="A20" s="4">
        <v>2</v>
      </c>
      <c r="B20" s="995"/>
      <c r="C20" s="282" t="s">
        <v>622</v>
      </c>
      <c r="D20" s="283">
        <v>1</v>
      </c>
      <c r="E20" s="283"/>
      <c r="F20" s="283"/>
      <c r="G20" s="283">
        <v>1</v>
      </c>
      <c r="H20" s="845" t="s">
        <v>682</v>
      </c>
      <c r="I20" s="846"/>
      <c r="J20" s="847"/>
    </row>
    <row r="21" spans="1:13" s="285" customFormat="1" ht="24.75" customHeight="1" x14ac:dyDescent="0.25">
      <c r="A21" s="338"/>
      <c r="B21" s="1014" t="s">
        <v>623</v>
      </c>
      <c r="C21" s="1014"/>
      <c r="D21" s="284">
        <f>SUM(D19:D20)</f>
        <v>2</v>
      </c>
      <c r="E21" s="284">
        <f t="shared" ref="E21:G21" si="0">SUM(E19:E20)</f>
        <v>0</v>
      </c>
      <c r="F21" s="284">
        <f t="shared" si="0"/>
        <v>0</v>
      </c>
      <c r="G21" s="284">
        <f t="shared" si="0"/>
        <v>1</v>
      </c>
      <c r="H21" s="1015">
        <f>+D21+E21+F21+G21</f>
        <v>3</v>
      </c>
      <c r="I21" s="1015"/>
      <c r="J21" s="1015"/>
    </row>
    <row r="22" spans="1:13" ht="57" customHeight="1" x14ac:dyDescent="0.2">
      <c r="B22" s="928" t="s">
        <v>683</v>
      </c>
      <c r="C22" s="929"/>
      <c r="D22" s="929"/>
      <c r="E22" s="929"/>
      <c r="F22" s="929"/>
      <c r="G22" s="929"/>
      <c r="H22" s="929"/>
      <c r="I22" s="929"/>
      <c r="J22" s="930"/>
    </row>
    <row r="23" spans="1:13" ht="24.75" customHeight="1" x14ac:dyDescent="0.2">
      <c r="B23" s="1016" t="s">
        <v>500</v>
      </c>
      <c r="C23" s="1017"/>
      <c r="D23" s="1017"/>
      <c r="E23" s="1017"/>
      <c r="F23" s="1017"/>
      <c r="G23" s="1017"/>
      <c r="H23" s="1018"/>
      <c r="I23" s="286">
        <v>0.3</v>
      </c>
      <c r="J23" s="287">
        <f>(D39+F39)*I23/H39</f>
        <v>0.21428571428571427</v>
      </c>
    </row>
    <row r="24" spans="1:13" ht="15.75" customHeight="1" x14ac:dyDescent="0.2">
      <c r="B24" s="273"/>
      <c r="C24" s="1019" t="s">
        <v>501</v>
      </c>
      <c r="D24" s="1019" t="s">
        <v>25</v>
      </c>
      <c r="E24" s="1019" t="s">
        <v>26</v>
      </c>
      <c r="F24" s="1019" t="s">
        <v>27</v>
      </c>
      <c r="G24" s="1019" t="s">
        <v>28</v>
      </c>
      <c r="H24" s="1020" t="s">
        <v>476</v>
      </c>
      <c r="I24" s="1021"/>
      <c r="J24" s="1005"/>
    </row>
    <row r="25" spans="1:13" ht="15.75" customHeight="1" x14ac:dyDescent="0.2">
      <c r="B25" s="273"/>
      <c r="C25" s="856"/>
      <c r="D25" s="856"/>
      <c r="E25" s="856"/>
      <c r="F25" s="856"/>
      <c r="G25" s="856"/>
      <c r="H25" s="288" t="s">
        <v>463</v>
      </c>
      <c r="I25" s="1004" t="s">
        <v>331</v>
      </c>
      <c r="J25" s="1005"/>
    </row>
    <row r="26" spans="1:13" ht="30" customHeight="1" x14ac:dyDescent="0.2">
      <c r="A26" s="4">
        <v>1</v>
      </c>
      <c r="B26" s="1006" t="s">
        <v>624</v>
      </c>
      <c r="C26" s="289" t="s">
        <v>625</v>
      </c>
      <c r="D26" s="283">
        <v>1</v>
      </c>
      <c r="E26" s="283"/>
      <c r="F26" s="283"/>
      <c r="G26" s="283"/>
      <c r="H26" s="290">
        <v>100</v>
      </c>
      <c r="I26" s="1008"/>
      <c r="J26" s="1009"/>
      <c r="K26" s="61"/>
    </row>
    <row r="27" spans="1:13" ht="30" customHeight="1" x14ac:dyDescent="0.2">
      <c r="A27" s="4">
        <v>2</v>
      </c>
      <c r="B27" s="1007"/>
      <c r="C27" s="289" t="s">
        <v>626</v>
      </c>
      <c r="D27" s="283">
        <v>1</v>
      </c>
      <c r="E27" s="291"/>
      <c r="F27" s="291"/>
      <c r="G27" s="291"/>
      <c r="H27" s="290">
        <v>20</v>
      </c>
      <c r="I27" s="1010">
        <f>H27/H26</f>
        <v>0.2</v>
      </c>
      <c r="J27" s="1011"/>
      <c r="K27" s="61"/>
    </row>
    <row r="28" spans="1:13" ht="30" customHeight="1" x14ac:dyDescent="0.2">
      <c r="A28" s="4">
        <v>3</v>
      </c>
      <c r="B28" s="1007"/>
      <c r="C28" s="289" t="s">
        <v>627</v>
      </c>
      <c r="D28" s="283"/>
      <c r="E28" s="291">
        <v>1</v>
      </c>
      <c r="F28" s="291"/>
      <c r="G28" s="291"/>
      <c r="H28" s="290">
        <v>30</v>
      </c>
      <c r="I28" s="1010">
        <f>H28/H27</f>
        <v>1.5</v>
      </c>
      <c r="J28" s="1011"/>
      <c r="K28" s="61"/>
    </row>
    <row r="29" spans="1:13" ht="30" customHeight="1" x14ac:dyDescent="0.2">
      <c r="A29" s="4">
        <v>4</v>
      </c>
      <c r="B29" s="1007"/>
      <c r="C29" s="292" t="s">
        <v>628</v>
      </c>
      <c r="D29" s="293"/>
      <c r="E29" s="294">
        <v>1</v>
      </c>
      <c r="F29" s="294"/>
      <c r="G29" s="294"/>
      <c r="H29" s="295">
        <v>40</v>
      </c>
      <c r="I29" s="1012">
        <f>H29/H26</f>
        <v>0.4</v>
      </c>
      <c r="J29" s="1013"/>
    </row>
    <row r="30" spans="1:13" ht="30" customHeight="1" x14ac:dyDescent="0.2">
      <c r="A30" s="4">
        <v>5</v>
      </c>
      <c r="B30" s="1022" t="s">
        <v>629</v>
      </c>
      <c r="C30" s="292" t="s">
        <v>630</v>
      </c>
      <c r="D30" s="293"/>
      <c r="E30" s="293">
        <v>1</v>
      </c>
      <c r="F30" s="293"/>
      <c r="G30" s="293"/>
      <c r="H30" s="295">
        <v>5</v>
      </c>
      <c r="I30" s="1002">
        <f>H30/H28</f>
        <v>0.16666666666666666</v>
      </c>
      <c r="J30" s="1003"/>
    </row>
    <row r="31" spans="1:13" ht="30" customHeight="1" x14ac:dyDescent="0.2">
      <c r="A31" s="4">
        <v>6</v>
      </c>
      <c r="B31" s="1023"/>
      <c r="C31" s="196" t="s">
        <v>631</v>
      </c>
      <c r="D31" s="293">
        <v>1</v>
      </c>
      <c r="E31" s="293"/>
      <c r="F31" s="293"/>
      <c r="G31" s="293"/>
      <c r="H31" s="295">
        <v>6</v>
      </c>
      <c r="I31" s="1012">
        <f>H31/H28</f>
        <v>0.2</v>
      </c>
      <c r="J31" s="1013"/>
    </row>
    <row r="32" spans="1:13" ht="30" customHeight="1" x14ac:dyDescent="0.2">
      <c r="A32" s="4">
        <v>7</v>
      </c>
      <c r="B32" s="1023"/>
      <c r="C32" s="196" t="s">
        <v>632</v>
      </c>
      <c r="D32" s="293">
        <v>1</v>
      </c>
      <c r="E32" s="293"/>
      <c r="F32" s="293"/>
      <c r="G32" s="293"/>
      <c r="H32" s="295">
        <v>7</v>
      </c>
      <c r="I32" s="1002">
        <f>H32/H30</f>
        <v>1.4</v>
      </c>
      <c r="J32" s="1003"/>
      <c r="L32" s="1001" t="s">
        <v>633</v>
      </c>
      <c r="M32" s="1001"/>
    </row>
    <row r="33" spans="1:14" ht="30" customHeight="1" x14ac:dyDescent="0.2">
      <c r="A33" s="4">
        <v>8</v>
      </c>
      <c r="B33" s="1024"/>
      <c r="C33" s="196" t="s">
        <v>634</v>
      </c>
      <c r="D33" s="293">
        <v>1</v>
      </c>
      <c r="E33" s="293"/>
      <c r="F33" s="293"/>
      <c r="G33" s="293"/>
      <c r="H33" s="295">
        <v>8</v>
      </c>
      <c r="I33" s="1002">
        <f>H33/H32</f>
        <v>1.1428571428571428</v>
      </c>
      <c r="J33" s="1003"/>
      <c r="L33" s="296" t="s">
        <v>635</v>
      </c>
      <c r="M33" s="296" t="s">
        <v>636</v>
      </c>
    </row>
    <row r="34" spans="1:14" ht="30" customHeight="1" x14ac:dyDescent="0.2">
      <c r="A34" s="4">
        <v>9</v>
      </c>
      <c r="B34" s="1022" t="s">
        <v>637</v>
      </c>
      <c r="C34" s="196" t="s">
        <v>638</v>
      </c>
      <c r="D34" s="293">
        <v>1</v>
      </c>
      <c r="E34" s="293"/>
      <c r="F34" s="293"/>
      <c r="G34" s="293"/>
      <c r="H34" s="295">
        <v>9</v>
      </c>
      <c r="I34" s="1012">
        <f>H34/H26</f>
        <v>0.09</v>
      </c>
      <c r="J34" s="1013"/>
      <c r="L34" s="297" t="s">
        <v>639</v>
      </c>
      <c r="M34" s="297" t="s">
        <v>640</v>
      </c>
    </row>
    <row r="35" spans="1:14" ht="30" customHeight="1" x14ac:dyDescent="0.2">
      <c r="A35" s="4">
        <v>10</v>
      </c>
      <c r="B35" s="1023"/>
      <c r="C35" s="196" t="s">
        <v>641</v>
      </c>
      <c r="D35" s="293">
        <v>1</v>
      </c>
      <c r="E35" s="293"/>
      <c r="F35" s="293"/>
      <c r="G35" s="293"/>
      <c r="H35" s="295">
        <v>1</v>
      </c>
      <c r="I35" s="1002">
        <f>H35/H27</f>
        <v>0.05</v>
      </c>
      <c r="J35" s="1003"/>
      <c r="L35" s="297" t="s">
        <v>642</v>
      </c>
      <c r="M35" s="297" t="s">
        <v>643</v>
      </c>
    </row>
    <row r="36" spans="1:14" ht="30" customHeight="1" x14ac:dyDescent="0.2">
      <c r="A36" s="4">
        <v>11</v>
      </c>
      <c r="B36" s="1023"/>
      <c r="C36" s="196" t="s">
        <v>644</v>
      </c>
      <c r="D36" s="293">
        <v>1</v>
      </c>
      <c r="E36" s="293"/>
      <c r="F36" s="293"/>
      <c r="G36" s="293"/>
      <c r="H36" s="295">
        <v>2</v>
      </c>
      <c r="I36" s="1012">
        <f>H36/H27</f>
        <v>0.1</v>
      </c>
      <c r="J36" s="1013"/>
      <c r="L36" s="297" t="s">
        <v>645</v>
      </c>
      <c r="M36" s="297" t="s">
        <v>646</v>
      </c>
    </row>
    <row r="37" spans="1:14" ht="30" customHeight="1" x14ac:dyDescent="0.2">
      <c r="A37" s="4">
        <v>12</v>
      </c>
      <c r="B37" s="1023"/>
      <c r="C37" s="196" t="s">
        <v>647</v>
      </c>
      <c r="D37" s="293">
        <v>1</v>
      </c>
      <c r="E37" s="293"/>
      <c r="F37" s="293"/>
      <c r="G37" s="293"/>
      <c r="H37" s="295">
        <v>3</v>
      </c>
      <c r="I37" s="1012">
        <v>1E-3</v>
      </c>
      <c r="J37" s="1013"/>
      <c r="L37" s="297" t="s">
        <v>648</v>
      </c>
      <c r="M37" s="297" t="s">
        <v>649</v>
      </c>
    </row>
    <row r="38" spans="1:14" ht="30" customHeight="1" x14ac:dyDescent="0.2">
      <c r="A38" s="4">
        <v>13</v>
      </c>
      <c r="B38" s="1024"/>
      <c r="C38" s="196" t="s">
        <v>650</v>
      </c>
      <c r="D38" s="293">
        <v>1</v>
      </c>
      <c r="E38" s="293"/>
      <c r="F38" s="293"/>
      <c r="G38" s="293">
        <v>1</v>
      </c>
      <c r="H38" s="295">
        <v>4</v>
      </c>
      <c r="I38" s="1002">
        <f>H38/H37</f>
        <v>1.3333333333333333</v>
      </c>
      <c r="J38" s="1003"/>
    </row>
    <row r="39" spans="1:14" s="285" customFormat="1" ht="21.75" customHeight="1" x14ac:dyDescent="0.25">
      <c r="A39" s="338"/>
      <c r="B39" s="1014" t="s">
        <v>651</v>
      </c>
      <c r="C39" s="1014"/>
      <c r="D39" s="298">
        <f>SUM(D26:D38)</f>
        <v>10</v>
      </c>
      <c r="E39" s="298">
        <f t="shared" ref="E39:G39" si="1">SUM(E26:E38)</f>
        <v>3</v>
      </c>
      <c r="F39" s="298">
        <f t="shared" si="1"/>
        <v>0</v>
      </c>
      <c r="G39" s="298">
        <f t="shared" si="1"/>
        <v>1</v>
      </c>
      <c r="H39" s="1014">
        <f>+D39+E39+F39+G39</f>
        <v>14</v>
      </c>
      <c r="I39" s="1014"/>
      <c r="J39" s="1014"/>
      <c r="K39" s="299"/>
    </row>
    <row r="40" spans="1:14" ht="65.25" customHeight="1" x14ac:dyDescent="0.2">
      <c r="B40" s="928" t="s">
        <v>684</v>
      </c>
      <c r="C40" s="1027"/>
      <c r="D40" s="1027"/>
      <c r="E40" s="1027"/>
      <c r="F40" s="1027"/>
      <c r="G40" s="1027"/>
      <c r="H40" s="1027"/>
      <c r="I40" s="1027"/>
      <c r="J40" s="1028"/>
      <c r="K40" s="1029"/>
      <c r="L40" s="1030"/>
      <c r="M40" s="1030"/>
      <c r="N40" s="1030"/>
    </row>
    <row r="41" spans="1:14" ht="62.25" customHeight="1" x14ac:dyDescent="0.2">
      <c r="B41" s="1031" t="s">
        <v>102</v>
      </c>
      <c r="C41" s="1031"/>
      <c r="D41" s="1031"/>
      <c r="E41" s="1031"/>
      <c r="F41" s="1031"/>
      <c r="G41" s="1031"/>
      <c r="H41" s="1031"/>
      <c r="I41" s="286">
        <v>0.05</v>
      </c>
      <c r="J41" s="287">
        <f>(D48+F48)*I41/H48</f>
        <v>2.5000000000000005E-2</v>
      </c>
      <c r="K41" s="1025"/>
      <c r="L41" s="1026"/>
      <c r="M41" s="1026"/>
      <c r="N41" s="1026"/>
    </row>
    <row r="42" spans="1:14" ht="24.75" customHeight="1" x14ac:dyDescent="0.2">
      <c r="B42" s="300"/>
      <c r="C42" s="155"/>
      <c r="D42" s="156" t="s">
        <v>25</v>
      </c>
      <c r="E42" s="156" t="s">
        <v>26</v>
      </c>
      <c r="F42" s="156" t="s">
        <v>27</v>
      </c>
      <c r="G42" s="156" t="s">
        <v>28</v>
      </c>
      <c r="H42" s="856" t="s">
        <v>476</v>
      </c>
      <c r="I42" s="856"/>
      <c r="J42" s="856"/>
    </row>
    <row r="43" spans="1:14" ht="63.75" customHeight="1" x14ac:dyDescent="0.2">
      <c r="A43" s="4">
        <v>1</v>
      </c>
      <c r="B43" s="300"/>
      <c r="C43" s="301" t="s">
        <v>652</v>
      </c>
      <c r="D43" s="283">
        <v>1</v>
      </c>
      <c r="E43" s="283"/>
      <c r="F43" s="283"/>
      <c r="G43" s="283"/>
      <c r="H43" s="949" t="s">
        <v>685</v>
      </c>
      <c r="I43" s="949"/>
      <c r="J43" s="949"/>
      <c r="K43" s="1025"/>
      <c r="L43" s="1026"/>
      <c r="M43" s="1026"/>
      <c r="N43" s="1026"/>
    </row>
    <row r="44" spans="1:14" ht="59.25" customHeight="1" x14ac:dyDescent="0.2">
      <c r="A44" s="4">
        <v>2</v>
      </c>
      <c r="B44" s="302"/>
      <c r="C44" s="301" t="s">
        <v>653</v>
      </c>
      <c r="D44" s="283">
        <v>1</v>
      </c>
      <c r="E44" s="283"/>
      <c r="F44" s="283"/>
      <c r="G44" s="283"/>
      <c r="H44" s="949" t="s">
        <v>685</v>
      </c>
      <c r="I44" s="949"/>
      <c r="J44" s="949"/>
      <c r="K44" s="303"/>
    </row>
    <row r="45" spans="1:14" ht="59.25" customHeight="1" x14ac:dyDescent="0.2">
      <c r="A45" s="4">
        <v>3</v>
      </c>
      <c r="B45" s="304"/>
      <c r="C45" s="305" t="s">
        <v>654</v>
      </c>
      <c r="D45" s="283"/>
      <c r="E45" s="283">
        <v>1</v>
      </c>
      <c r="F45" s="283"/>
      <c r="G45" s="283"/>
      <c r="H45" s="949" t="s">
        <v>686</v>
      </c>
      <c r="I45" s="949"/>
      <c r="J45" s="949"/>
      <c r="K45" s="303"/>
    </row>
    <row r="46" spans="1:14" ht="63" customHeight="1" x14ac:dyDescent="0.2">
      <c r="A46" s="4">
        <v>4</v>
      </c>
      <c r="B46" s="304"/>
      <c r="C46" s="301" t="s">
        <v>655</v>
      </c>
      <c r="D46" s="283"/>
      <c r="E46" s="283">
        <v>1</v>
      </c>
      <c r="F46" s="283"/>
      <c r="G46" s="283"/>
      <c r="H46" s="949" t="s">
        <v>687</v>
      </c>
      <c r="I46" s="949"/>
      <c r="J46" s="949"/>
      <c r="K46" s="303"/>
    </row>
    <row r="47" spans="1:14" ht="81" customHeight="1" x14ac:dyDescent="0.2">
      <c r="A47" s="4">
        <v>5</v>
      </c>
      <c r="B47" s="304"/>
      <c r="C47" s="301" t="s">
        <v>656</v>
      </c>
      <c r="D47" s="283"/>
      <c r="E47" s="283"/>
      <c r="F47" s="283">
        <v>1</v>
      </c>
      <c r="G47" s="283">
        <v>1</v>
      </c>
      <c r="H47" s="949" t="s">
        <v>688</v>
      </c>
      <c r="I47" s="949"/>
      <c r="J47" s="949"/>
      <c r="K47" s="303"/>
    </row>
    <row r="48" spans="1:14" s="285" customFormat="1" ht="37.5" customHeight="1" x14ac:dyDescent="0.25">
      <c r="A48" s="338"/>
      <c r="B48" s="1040" t="s">
        <v>472</v>
      </c>
      <c r="C48" s="1040"/>
      <c r="D48" s="306">
        <f>SUM(D43:D47)</f>
        <v>2</v>
      </c>
      <c r="E48" s="306">
        <f t="shared" ref="E48:G48" si="2">SUM(E43:E47)</f>
        <v>2</v>
      </c>
      <c r="F48" s="306">
        <f t="shared" si="2"/>
        <v>1</v>
      </c>
      <c r="G48" s="306">
        <f t="shared" si="2"/>
        <v>1</v>
      </c>
      <c r="H48" s="1041">
        <f>SUM(D48:G48)</f>
        <v>6</v>
      </c>
      <c r="I48" s="1041"/>
      <c r="J48" s="1042"/>
      <c r="K48" s="1025"/>
      <c r="L48" s="1026"/>
      <c r="M48" s="1026"/>
      <c r="N48" s="1026"/>
    </row>
    <row r="49" spans="1:14" ht="45" customHeight="1" x14ac:dyDescent="0.2">
      <c r="B49" s="928" t="s">
        <v>689</v>
      </c>
      <c r="C49" s="929"/>
      <c r="D49" s="929"/>
      <c r="E49" s="929"/>
      <c r="F49" s="929"/>
      <c r="G49" s="929"/>
      <c r="H49" s="929"/>
      <c r="I49" s="929"/>
      <c r="J49" s="930"/>
      <c r="K49" s="1043"/>
      <c r="L49" s="1044"/>
      <c r="M49" s="1044"/>
    </row>
    <row r="50" spans="1:14" ht="24.75" customHeight="1" x14ac:dyDescent="0.2">
      <c r="A50" s="4">
        <v>1</v>
      </c>
      <c r="B50" s="1032" t="s">
        <v>328</v>
      </c>
      <c r="C50" s="1033"/>
      <c r="D50" s="1033"/>
      <c r="E50" s="1033"/>
      <c r="F50" s="1033"/>
      <c r="G50" s="1033"/>
      <c r="H50" s="1033"/>
      <c r="I50" s="307">
        <v>0.05</v>
      </c>
      <c r="J50" s="308">
        <f>+(D66+F66)*I50/H66</f>
        <v>0</v>
      </c>
      <c r="K50" s="303"/>
    </row>
    <row r="51" spans="1:14" ht="57" customHeight="1" x14ac:dyDescent="0.2">
      <c r="B51" s="309"/>
      <c r="C51" s="310" t="s">
        <v>464</v>
      </c>
      <c r="D51" s="1034" t="s">
        <v>465</v>
      </c>
      <c r="E51" s="1035"/>
      <c r="F51" s="1035"/>
      <c r="G51" s="1035"/>
      <c r="H51" s="1036"/>
      <c r="I51" s="311" t="s">
        <v>114</v>
      </c>
      <c r="J51" s="311" t="s">
        <v>331</v>
      </c>
      <c r="K51" s="1025"/>
      <c r="L51" s="1026"/>
      <c r="M51" s="1026"/>
      <c r="N51" s="1026"/>
    </row>
    <row r="52" spans="1:14" ht="19.5" customHeight="1" x14ac:dyDescent="0.2">
      <c r="B52" s="126">
        <v>1</v>
      </c>
      <c r="D52" s="1037"/>
      <c r="E52" s="1038"/>
      <c r="F52" s="1038"/>
      <c r="G52" s="1038"/>
      <c r="H52" s="1039"/>
      <c r="I52" s="290">
        <v>100</v>
      </c>
      <c r="J52" s="312">
        <f>I52/$I$64</f>
        <v>0.15384615384615385</v>
      </c>
      <c r="K52" s="50"/>
    </row>
    <row r="53" spans="1:14" ht="19.5" customHeight="1" x14ac:dyDescent="0.2">
      <c r="B53" s="126">
        <v>2</v>
      </c>
      <c r="C53" s="310"/>
      <c r="D53" s="1037"/>
      <c r="E53" s="1038"/>
      <c r="F53" s="1038"/>
      <c r="G53" s="1038"/>
      <c r="H53" s="1039"/>
      <c r="I53" s="290">
        <v>90</v>
      </c>
      <c r="J53" s="312">
        <f t="shared" ref="J53:J64" si="3">I53/$I$64</f>
        <v>0.13846153846153847</v>
      </c>
    </row>
    <row r="54" spans="1:14" ht="19.5" customHeight="1" x14ac:dyDescent="0.2">
      <c r="B54" s="126">
        <v>3</v>
      </c>
      <c r="C54" s="310"/>
      <c r="D54" s="1037"/>
      <c r="E54" s="1038"/>
      <c r="F54" s="1038"/>
      <c r="G54" s="1038"/>
      <c r="H54" s="1039"/>
      <c r="I54" s="290">
        <v>80</v>
      </c>
      <c r="J54" s="312">
        <f t="shared" si="3"/>
        <v>0.12307692307692308</v>
      </c>
    </row>
    <row r="55" spans="1:14" ht="19.5" customHeight="1" x14ac:dyDescent="0.2">
      <c r="B55" s="126">
        <v>4</v>
      </c>
      <c r="C55" s="339"/>
      <c r="D55" s="1037"/>
      <c r="E55" s="1038"/>
      <c r="F55" s="1038"/>
      <c r="G55" s="1038"/>
      <c r="H55" s="1039"/>
      <c r="I55" s="290">
        <v>70</v>
      </c>
      <c r="J55" s="312">
        <f t="shared" si="3"/>
        <v>0.1076923076923077</v>
      </c>
    </row>
    <row r="56" spans="1:14" ht="19.5" customHeight="1" x14ac:dyDescent="0.2">
      <c r="B56" s="126">
        <v>5</v>
      </c>
      <c r="C56" s="310"/>
      <c r="D56" s="1037"/>
      <c r="E56" s="1038"/>
      <c r="F56" s="1038"/>
      <c r="G56" s="1038"/>
      <c r="H56" s="1039"/>
      <c r="I56" s="290">
        <v>60</v>
      </c>
      <c r="J56" s="312">
        <f t="shared" si="3"/>
        <v>9.2307692307692313E-2</v>
      </c>
    </row>
    <row r="57" spans="1:14" ht="19.5" customHeight="1" x14ac:dyDescent="0.2">
      <c r="B57" s="126">
        <v>6</v>
      </c>
      <c r="C57" s="310"/>
      <c r="D57" s="1037"/>
      <c r="E57" s="1038"/>
      <c r="F57" s="1038"/>
      <c r="G57" s="1038"/>
      <c r="H57" s="1039"/>
      <c r="I57" s="290">
        <v>50</v>
      </c>
      <c r="J57" s="312">
        <f t="shared" si="3"/>
        <v>7.6923076923076927E-2</v>
      </c>
    </row>
    <row r="58" spans="1:14" ht="19.5" customHeight="1" x14ac:dyDescent="0.2">
      <c r="B58" s="126">
        <v>7</v>
      </c>
      <c r="C58" s="310"/>
      <c r="D58" s="1037"/>
      <c r="E58" s="1038"/>
      <c r="F58" s="1038"/>
      <c r="G58" s="1038"/>
      <c r="H58" s="1039"/>
      <c r="I58" s="290">
        <v>40</v>
      </c>
      <c r="J58" s="312">
        <f t="shared" si="3"/>
        <v>6.1538461538461542E-2</v>
      </c>
    </row>
    <row r="59" spans="1:14" ht="19.5" customHeight="1" x14ac:dyDescent="0.2">
      <c r="B59" s="126">
        <v>8</v>
      </c>
      <c r="C59" s="310"/>
      <c r="D59" s="1037"/>
      <c r="E59" s="1038"/>
      <c r="F59" s="1038"/>
      <c r="G59" s="1038"/>
      <c r="H59" s="1039"/>
      <c r="I59" s="290">
        <v>30</v>
      </c>
      <c r="J59" s="312">
        <f t="shared" si="3"/>
        <v>4.6153846153846156E-2</v>
      </c>
    </row>
    <row r="60" spans="1:14" ht="19.5" customHeight="1" x14ac:dyDescent="0.2">
      <c r="B60" s="313">
        <v>9</v>
      </c>
      <c r="C60" s="340"/>
      <c r="D60" s="1037"/>
      <c r="E60" s="1038"/>
      <c r="F60" s="1038"/>
      <c r="G60" s="1038"/>
      <c r="H60" s="1039"/>
      <c r="I60" s="341">
        <v>20</v>
      </c>
      <c r="J60" s="312">
        <f t="shared" si="3"/>
        <v>3.0769230769230771E-2</v>
      </c>
    </row>
    <row r="61" spans="1:14" ht="19.5" customHeight="1" x14ac:dyDescent="0.2">
      <c r="B61" s="313">
        <v>10</v>
      </c>
      <c r="C61" s="340"/>
      <c r="D61" s="1037"/>
      <c r="E61" s="1038"/>
      <c r="F61" s="1038"/>
      <c r="G61" s="1038"/>
      <c r="H61" s="1039"/>
      <c r="I61" s="341">
        <v>10</v>
      </c>
      <c r="J61" s="312">
        <f t="shared" si="3"/>
        <v>1.5384615384615385E-2</v>
      </c>
    </row>
    <row r="62" spans="1:14" ht="19.5" customHeight="1" x14ac:dyDescent="0.2">
      <c r="B62" s="309"/>
      <c r="C62" s="314" t="s">
        <v>332</v>
      </c>
      <c r="D62" s="1045"/>
      <c r="E62" s="1045"/>
      <c r="F62" s="1045"/>
      <c r="G62" s="1045"/>
      <c r="H62" s="1046"/>
      <c r="I62" s="341">
        <f>SUM(I52:I61)</f>
        <v>550</v>
      </c>
      <c r="J62" s="312">
        <f t="shared" si="3"/>
        <v>0.84615384615384615</v>
      </c>
    </row>
    <row r="63" spans="1:14" ht="19.5" customHeight="1" x14ac:dyDescent="0.2">
      <c r="B63" s="309"/>
      <c r="C63" s="314" t="s">
        <v>548</v>
      </c>
      <c r="D63" s="1045"/>
      <c r="E63" s="1045"/>
      <c r="F63" s="1045"/>
      <c r="G63" s="1045"/>
      <c r="H63" s="1046"/>
      <c r="I63" s="341">
        <v>100</v>
      </c>
      <c r="J63" s="312">
        <f t="shared" si="3"/>
        <v>0.15384615384615385</v>
      </c>
    </row>
    <row r="64" spans="1:14" ht="19.5" customHeight="1" x14ac:dyDescent="0.2">
      <c r="B64" s="315"/>
      <c r="C64" s="316" t="s">
        <v>242</v>
      </c>
      <c r="D64" s="1045"/>
      <c r="E64" s="1045"/>
      <c r="F64" s="1045"/>
      <c r="G64" s="1045"/>
      <c r="H64" s="1046"/>
      <c r="I64" s="342">
        <f>I62+I63</f>
        <v>650</v>
      </c>
      <c r="J64" s="312">
        <f t="shared" si="3"/>
        <v>1</v>
      </c>
    </row>
    <row r="65" spans="1:10" ht="19.5" customHeight="1" x14ac:dyDescent="0.2">
      <c r="B65" s="1047" t="s">
        <v>657</v>
      </c>
      <c r="C65" s="1048"/>
      <c r="D65" s="317" t="s">
        <v>25</v>
      </c>
      <c r="E65" s="317" t="s">
        <v>26</v>
      </c>
      <c r="F65" s="317" t="s">
        <v>27</v>
      </c>
      <c r="G65" s="317" t="s">
        <v>28</v>
      </c>
      <c r="H65" s="318"/>
      <c r="I65" s="319"/>
      <c r="J65" s="320"/>
    </row>
    <row r="66" spans="1:10" s="322" customFormat="1" ht="19.5" customHeight="1" x14ac:dyDescent="0.2">
      <c r="A66" s="343"/>
      <c r="B66" s="1049"/>
      <c r="C66" s="1050"/>
      <c r="D66" s="321"/>
      <c r="E66" s="321">
        <v>1</v>
      </c>
      <c r="F66" s="321"/>
      <c r="G66" s="321"/>
      <c r="H66" s="1051">
        <f>+D66+E66+F66+G66</f>
        <v>1</v>
      </c>
      <c r="I66" s="1052"/>
      <c r="J66" s="1053"/>
    </row>
    <row r="67" spans="1:10" ht="41.25" customHeight="1" x14ac:dyDescent="0.2">
      <c r="B67" s="928" t="s">
        <v>690</v>
      </c>
      <c r="C67" s="929"/>
      <c r="D67" s="929"/>
      <c r="E67" s="929"/>
      <c r="F67" s="929"/>
      <c r="G67" s="929"/>
      <c r="H67" s="929"/>
      <c r="I67" s="929"/>
      <c r="J67" s="930"/>
    </row>
    <row r="68" spans="1:10" ht="24.75" customHeight="1" x14ac:dyDescent="0.2">
      <c r="B68" s="1031" t="s">
        <v>552</v>
      </c>
      <c r="C68" s="1031"/>
      <c r="D68" s="1031"/>
      <c r="E68" s="1031"/>
      <c r="F68" s="1031"/>
      <c r="G68" s="1031"/>
      <c r="H68" s="1031"/>
      <c r="I68" s="286">
        <v>0.05</v>
      </c>
      <c r="J68" s="287">
        <f>(D77+F77)*I68/H77</f>
        <v>3.125E-2</v>
      </c>
    </row>
    <row r="69" spans="1:10" ht="24.75" customHeight="1" x14ac:dyDescent="0.2">
      <c r="B69" s="323"/>
      <c r="C69" s="317" t="s">
        <v>113</v>
      </c>
      <c r="D69" s="317" t="s">
        <v>25</v>
      </c>
      <c r="E69" s="317" t="s">
        <v>26</v>
      </c>
      <c r="F69" s="317" t="s">
        <v>27</v>
      </c>
      <c r="G69" s="317" t="s">
        <v>28</v>
      </c>
      <c r="H69" s="1054"/>
      <c r="I69" s="1054"/>
      <c r="J69" s="1055"/>
    </row>
    <row r="70" spans="1:10" ht="24.75" customHeight="1" x14ac:dyDescent="0.2">
      <c r="A70" s="4">
        <v>1</v>
      </c>
      <c r="B70" s="300"/>
      <c r="C70" s="325" t="s">
        <v>553</v>
      </c>
      <c r="D70" s="283">
        <v>1</v>
      </c>
      <c r="E70" s="283"/>
      <c r="F70" s="283"/>
      <c r="G70" s="283"/>
      <c r="H70" s="924" t="s">
        <v>691</v>
      </c>
      <c r="I70" s="924"/>
      <c r="J70" s="924"/>
    </row>
    <row r="71" spans="1:10" ht="24.75" customHeight="1" x14ac:dyDescent="0.2">
      <c r="A71" s="4">
        <v>2</v>
      </c>
      <c r="B71" s="300"/>
      <c r="C71" s="325" t="s">
        <v>555</v>
      </c>
      <c r="D71" s="283">
        <v>1</v>
      </c>
      <c r="E71" s="283"/>
      <c r="F71" s="283"/>
      <c r="G71" s="283"/>
      <c r="H71" s="924" t="s">
        <v>692</v>
      </c>
      <c r="I71" s="924"/>
      <c r="J71" s="924"/>
    </row>
    <row r="72" spans="1:10" ht="24.75" customHeight="1" x14ac:dyDescent="0.2">
      <c r="A72" s="4">
        <v>3</v>
      </c>
      <c r="B72" s="300"/>
      <c r="C72" s="326" t="s">
        <v>658</v>
      </c>
      <c r="D72" s="283">
        <v>1</v>
      </c>
      <c r="E72" s="283"/>
      <c r="F72" s="283"/>
      <c r="G72" s="283"/>
      <c r="H72" s="924" t="s">
        <v>693</v>
      </c>
      <c r="I72" s="924"/>
      <c r="J72" s="924"/>
    </row>
    <row r="73" spans="1:10" ht="24.75" customHeight="1" x14ac:dyDescent="0.2">
      <c r="A73" s="4">
        <v>4</v>
      </c>
      <c r="B73" s="300"/>
      <c r="C73" s="326" t="s">
        <v>561</v>
      </c>
      <c r="D73" s="283">
        <v>1</v>
      </c>
      <c r="E73" s="283"/>
      <c r="F73" s="283"/>
      <c r="G73" s="283"/>
      <c r="H73" s="924" t="s">
        <v>694</v>
      </c>
      <c r="I73" s="924"/>
      <c r="J73" s="924"/>
    </row>
    <row r="74" spans="1:10" ht="24.75" customHeight="1" x14ac:dyDescent="0.2">
      <c r="A74" s="4">
        <v>5</v>
      </c>
      <c r="B74" s="300"/>
      <c r="C74" s="325" t="s">
        <v>562</v>
      </c>
      <c r="D74" s="283"/>
      <c r="E74" s="283">
        <v>1</v>
      </c>
      <c r="F74" s="283"/>
      <c r="G74" s="283"/>
      <c r="H74" s="924" t="s">
        <v>695</v>
      </c>
      <c r="I74" s="924"/>
      <c r="J74" s="924"/>
    </row>
    <row r="75" spans="1:10" ht="24.75" customHeight="1" x14ac:dyDescent="0.2">
      <c r="A75" s="4">
        <v>6</v>
      </c>
      <c r="B75" s="300"/>
      <c r="C75" s="326" t="s">
        <v>564</v>
      </c>
      <c r="D75" s="283"/>
      <c r="E75" s="283">
        <v>1</v>
      </c>
      <c r="F75" s="283"/>
      <c r="G75" s="283"/>
      <c r="H75" s="924" t="s">
        <v>696</v>
      </c>
      <c r="I75" s="924"/>
      <c r="J75" s="924"/>
    </row>
    <row r="76" spans="1:10" ht="24.75" customHeight="1" x14ac:dyDescent="0.2">
      <c r="A76" s="4">
        <v>7</v>
      </c>
      <c r="B76" s="300"/>
      <c r="C76" s="325" t="s">
        <v>559</v>
      </c>
      <c r="D76" s="283"/>
      <c r="E76" s="283">
        <v>1</v>
      </c>
      <c r="F76" s="283">
        <v>1</v>
      </c>
      <c r="G76" s="283"/>
      <c r="H76" s="924" t="s">
        <v>697</v>
      </c>
      <c r="I76" s="924"/>
      <c r="J76" s="924"/>
    </row>
    <row r="77" spans="1:10" s="285" customFormat="1" ht="24.75" customHeight="1" x14ac:dyDescent="0.25">
      <c r="A77" s="338"/>
      <c r="B77" s="1040" t="s">
        <v>659</v>
      </c>
      <c r="C77" s="1040"/>
      <c r="D77" s="327">
        <f>SUM(D70:D76)</f>
        <v>4</v>
      </c>
      <c r="E77" s="327">
        <f>SUM(E70:E76)</f>
        <v>3</v>
      </c>
      <c r="F77" s="327">
        <f>SUM(F70:F76)</f>
        <v>1</v>
      </c>
      <c r="G77" s="327">
        <f>SUM(G70:G76)</f>
        <v>0</v>
      </c>
      <c r="H77" s="1015">
        <f>+D77+E77+F77+G77</f>
        <v>8</v>
      </c>
      <c r="I77" s="1015"/>
      <c r="J77" s="1015"/>
    </row>
    <row r="78" spans="1:10" ht="48.75" customHeight="1" x14ac:dyDescent="0.2">
      <c r="B78" s="1058" t="s">
        <v>683</v>
      </c>
      <c r="C78" s="1058"/>
      <c r="D78" s="1058"/>
      <c r="E78" s="1058"/>
      <c r="F78" s="1058"/>
      <c r="G78" s="1058"/>
      <c r="H78" s="1058"/>
      <c r="I78" s="1058"/>
      <c r="J78" s="1058"/>
    </row>
    <row r="79" spans="1:10" ht="24.75" customHeight="1" x14ac:dyDescent="0.2">
      <c r="B79" s="1059" t="s">
        <v>466</v>
      </c>
      <c r="C79" s="1059"/>
      <c r="D79" s="1059"/>
      <c r="E79" s="1059"/>
      <c r="F79" s="1059"/>
      <c r="G79" s="1059"/>
      <c r="H79" s="1059"/>
      <c r="I79" s="328">
        <v>0.05</v>
      </c>
      <c r="J79" s="328">
        <f>(D82+F82)*I79/H82</f>
        <v>2.5000000000000001E-2</v>
      </c>
    </row>
    <row r="80" spans="1:10" ht="24.75" customHeight="1" x14ac:dyDescent="0.2">
      <c r="B80" s="1060"/>
      <c r="C80" s="278"/>
      <c r="D80" s="288" t="s">
        <v>25</v>
      </c>
      <c r="E80" s="288" t="s">
        <v>26</v>
      </c>
      <c r="F80" s="288" t="s">
        <v>27</v>
      </c>
      <c r="G80" s="288" t="s">
        <v>28</v>
      </c>
      <c r="H80" s="1057" t="s">
        <v>476</v>
      </c>
      <c r="I80" s="1057"/>
      <c r="J80" s="1057"/>
    </row>
    <row r="81" spans="1:10" ht="63" customHeight="1" x14ac:dyDescent="0.2">
      <c r="A81" s="4">
        <v>1</v>
      </c>
      <c r="B81" s="1061"/>
      <c r="C81" s="329" t="s">
        <v>660</v>
      </c>
      <c r="D81" s="330">
        <v>1</v>
      </c>
      <c r="E81" s="330">
        <v>1</v>
      </c>
      <c r="F81" s="330"/>
      <c r="G81" s="330"/>
      <c r="H81" s="1062" t="s">
        <v>698</v>
      </c>
      <c r="I81" s="1062"/>
      <c r="J81" s="1062"/>
    </row>
    <row r="82" spans="1:10" s="285" customFormat="1" ht="24.75" customHeight="1" x14ac:dyDescent="0.25">
      <c r="A82" s="338"/>
      <c r="B82" s="1014" t="s">
        <v>340</v>
      </c>
      <c r="C82" s="1014"/>
      <c r="D82" s="331">
        <f>SUM(D81:D81)</f>
        <v>1</v>
      </c>
      <c r="E82" s="331">
        <f>SUM(E81:E81)</f>
        <v>1</v>
      </c>
      <c r="F82" s="331">
        <f>SUM(F81:F81)</f>
        <v>0</v>
      </c>
      <c r="G82" s="331">
        <f>SUM(G81:G81)</f>
        <v>0</v>
      </c>
      <c r="H82" s="1063">
        <f>+D82+E82+F82+G82</f>
        <v>2</v>
      </c>
      <c r="I82" s="1063"/>
      <c r="J82" s="1063"/>
    </row>
    <row r="83" spans="1:10" ht="48" customHeight="1" x14ac:dyDescent="0.2">
      <c r="B83" s="928" t="s">
        <v>699</v>
      </c>
      <c r="C83" s="929"/>
      <c r="D83" s="929"/>
      <c r="E83" s="929"/>
      <c r="F83" s="929"/>
      <c r="G83" s="929"/>
      <c r="H83" s="929"/>
      <c r="I83" s="929"/>
      <c r="J83" s="930"/>
    </row>
    <row r="84" spans="1:10" ht="24.75" customHeight="1" x14ac:dyDescent="0.2">
      <c r="B84" s="1056" t="s">
        <v>341</v>
      </c>
      <c r="C84" s="1056"/>
      <c r="D84" s="1056"/>
      <c r="E84" s="1056"/>
      <c r="F84" s="1056"/>
      <c r="G84" s="1056"/>
      <c r="H84" s="1056"/>
      <c r="I84" s="328">
        <v>0.1</v>
      </c>
      <c r="J84" s="328">
        <f>(D88+F88)*I84/H88</f>
        <v>6.6666666666666666E-2</v>
      </c>
    </row>
    <row r="85" spans="1:10" ht="24.75" customHeight="1" x14ac:dyDescent="0.2">
      <c r="B85" s="324"/>
      <c r="C85" s="278"/>
      <c r="D85" s="288" t="s">
        <v>25</v>
      </c>
      <c r="E85" s="288" t="s">
        <v>26</v>
      </c>
      <c r="F85" s="288" t="s">
        <v>27</v>
      </c>
      <c r="G85" s="288" t="s">
        <v>28</v>
      </c>
      <c r="H85" s="1057" t="s">
        <v>476</v>
      </c>
      <c r="I85" s="1057"/>
      <c r="J85" s="1057"/>
    </row>
    <row r="86" spans="1:10" ht="24.75" customHeight="1" x14ac:dyDescent="0.2">
      <c r="A86" s="4">
        <v>1</v>
      </c>
      <c r="B86" s="324"/>
      <c r="C86" s="332" t="s">
        <v>661</v>
      </c>
      <c r="D86" s="283">
        <v>1</v>
      </c>
      <c r="E86" s="283"/>
      <c r="F86" s="283"/>
      <c r="G86" s="283"/>
      <c r="H86" s="924" t="s">
        <v>700</v>
      </c>
      <c r="I86" s="924"/>
      <c r="J86" s="924"/>
    </row>
    <row r="87" spans="1:10" ht="57.75" customHeight="1" x14ac:dyDescent="0.2">
      <c r="A87" s="4">
        <v>2</v>
      </c>
      <c r="B87" s="324"/>
      <c r="C87" s="329" t="s">
        <v>662</v>
      </c>
      <c r="D87" s="283">
        <v>1</v>
      </c>
      <c r="E87" s="283">
        <v>1</v>
      </c>
      <c r="F87" s="283"/>
      <c r="G87" s="283"/>
      <c r="H87" s="924" t="s">
        <v>701</v>
      </c>
      <c r="I87" s="924"/>
      <c r="J87" s="924"/>
    </row>
    <row r="88" spans="1:10" s="285" customFormat="1" ht="24.75" customHeight="1" x14ac:dyDescent="0.25">
      <c r="A88" s="338"/>
      <c r="B88" s="1014" t="s">
        <v>343</v>
      </c>
      <c r="C88" s="1014"/>
      <c r="D88" s="327">
        <f>SUM(D86:D87)</f>
        <v>2</v>
      </c>
      <c r="E88" s="327">
        <f>SUM(E86:E87)</f>
        <v>1</v>
      </c>
      <c r="F88" s="327">
        <f>SUM(F86:F87)</f>
        <v>0</v>
      </c>
      <c r="G88" s="327">
        <f>SUM(G86:G87)</f>
        <v>0</v>
      </c>
      <c r="H88" s="1015">
        <f>+D88+E88+F88+G88</f>
        <v>3</v>
      </c>
      <c r="I88" s="1015"/>
      <c r="J88" s="1015"/>
    </row>
    <row r="89" spans="1:10" ht="20.25" customHeight="1" x14ac:dyDescent="0.2">
      <c r="B89" s="928" t="s">
        <v>684</v>
      </c>
      <c r="C89" s="929"/>
      <c r="D89" s="929"/>
      <c r="E89" s="929"/>
      <c r="F89" s="929"/>
      <c r="G89" s="929"/>
      <c r="H89" s="929"/>
      <c r="I89" s="929"/>
      <c r="J89" s="930"/>
    </row>
    <row r="90" spans="1:10" ht="24.75" customHeight="1" x14ac:dyDescent="0.2">
      <c r="B90" s="1031" t="s">
        <v>344</v>
      </c>
      <c r="C90" s="1031"/>
      <c r="D90" s="1031"/>
      <c r="E90" s="1031"/>
      <c r="F90" s="1031"/>
      <c r="G90" s="1031"/>
      <c r="H90" s="1031"/>
      <c r="I90" s="286">
        <v>0.1</v>
      </c>
      <c r="J90" s="287">
        <f>(D100+F100)*I90/H100</f>
        <v>3.333333333333334E-2</v>
      </c>
    </row>
    <row r="91" spans="1:10" ht="24.75" customHeight="1" x14ac:dyDescent="0.2">
      <c r="B91" s="300"/>
      <c r="C91" s="155"/>
      <c r="D91" s="156" t="s">
        <v>25</v>
      </c>
      <c r="E91" s="156" t="s">
        <v>26</v>
      </c>
      <c r="F91" s="156" t="s">
        <v>27</v>
      </c>
      <c r="G91" s="156" t="s">
        <v>28</v>
      </c>
      <c r="H91" s="856" t="s">
        <v>476</v>
      </c>
      <c r="I91" s="856"/>
      <c r="J91" s="856"/>
    </row>
    <row r="92" spans="1:10" ht="72.75" customHeight="1" x14ac:dyDescent="0.2">
      <c r="A92" s="4">
        <v>1</v>
      </c>
      <c r="B92" s="300"/>
      <c r="C92" s="333" t="s">
        <v>663</v>
      </c>
      <c r="D92" s="283">
        <v>1</v>
      </c>
      <c r="E92" s="283"/>
      <c r="F92" s="283"/>
      <c r="G92" s="283"/>
      <c r="H92" s="845" t="s">
        <v>702</v>
      </c>
      <c r="I92" s="846"/>
      <c r="J92" s="847"/>
    </row>
    <row r="93" spans="1:10" ht="72.75" customHeight="1" x14ac:dyDescent="0.2">
      <c r="A93" s="4">
        <v>2</v>
      </c>
      <c r="B93" s="300"/>
      <c r="C93" s="333" t="s">
        <v>664</v>
      </c>
      <c r="D93" s="283">
        <v>1</v>
      </c>
      <c r="E93" s="283"/>
      <c r="F93" s="283"/>
      <c r="G93" s="283"/>
      <c r="H93" s="845" t="s">
        <v>703</v>
      </c>
      <c r="I93" s="846"/>
      <c r="J93" s="847"/>
    </row>
    <row r="94" spans="1:10" ht="72.75" customHeight="1" x14ac:dyDescent="0.2">
      <c r="A94" s="4">
        <v>3</v>
      </c>
      <c r="B94" s="300"/>
      <c r="C94" s="333" t="s">
        <v>665</v>
      </c>
      <c r="D94" s="283"/>
      <c r="E94" s="283">
        <v>1</v>
      </c>
      <c r="F94" s="283"/>
      <c r="G94" s="283"/>
      <c r="H94" s="845" t="s">
        <v>704</v>
      </c>
      <c r="I94" s="846"/>
      <c r="J94" s="847"/>
    </row>
    <row r="95" spans="1:10" ht="72.75" customHeight="1" x14ac:dyDescent="0.2">
      <c r="A95" s="4">
        <v>4</v>
      </c>
      <c r="B95" s="300"/>
      <c r="C95" s="333" t="s">
        <v>666</v>
      </c>
      <c r="D95" s="283"/>
      <c r="E95" s="283">
        <v>1</v>
      </c>
      <c r="F95" s="283"/>
      <c r="G95" s="283"/>
      <c r="H95" s="845" t="s">
        <v>705</v>
      </c>
      <c r="I95" s="846"/>
      <c r="J95" s="847"/>
    </row>
    <row r="96" spans="1:10" ht="72.75" customHeight="1" x14ac:dyDescent="0.2">
      <c r="A96" s="4">
        <v>5</v>
      </c>
      <c r="B96" s="300"/>
      <c r="C96" s="333" t="s">
        <v>667</v>
      </c>
      <c r="D96" s="283"/>
      <c r="E96" s="283">
        <v>1</v>
      </c>
      <c r="F96" s="283"/>
      <c r="G96" s="283"/>
      <c r="H96" s="845" t="s">
        <v>706</v>
      </c>
      <c r="I96" s="846"/>
      <c r="J96" s="847"/>
    </row>
    <row r="97" spans="1:10" ht="72.75" customHeight="1" x14ac:dyDescent="0.2">
      <c r="A97" s="4">
        <v>6</v>
      </c>
      <c r="B97" s="300"/>
      <c r="C97" s="333" t="s">
        <v>668</v>
      </c>
      <c r="D97" s="283"/>
      <c r="E97" s="283">
        <v>1</v>
      </c>
      <c r="F97" s="283"/>
      <c r="G97" s="283"/>
      <c r="H97" s="845" t="s">
        <v>707</v>
      </c>
      <c r="I97" s="846"/>
      <c r="J97" s="847"/>
    </row>
    <row r="98" spans="1:10" ht="72.75" customHeight="1" x14ac:dyDescent="0.2">
      <c r="A98" s="4">
        <v>7</v>
      </c>
      <c r="B98" s="302"/>
      <c r="C98" s="333" t="s">
        <v>669</v>
      </c>
      <c r="D98" s="283"/>
      <c r="E98" s="283">
        <v>1</v>
      </c>
      <c r="F98" s="283"/>
      <c r="G98" s="283"/>
      <c r="H98" s="845" t="s">
        <v>708</v>
      </c>
      <c r="I98" s="846"/>
      <c r="J98" s="847"/>
    </row>
    <row r="99" spans="1:10" ht="24.75" customHeight="1" x14ac:dyDescent="0.2">
      <c r="A99" s="4">
        <v>8</v>
      </c>
      <c r="B99" s="302"/>
      <c r="C99" s="333" t="s">
        <v>600</v>
      </c>
      <c r="D99" s="283">
        <v>1</v>
      </c>
      <c r="E99" s="283"/>
      <c r="F99" s="283"/>
      <c r="G99" s="283">
        <v>1</v>
      </c>
      <c r="H99" s="854"/>
      <c r="I99" s="854"/>
      <c r="J99" s="854"/>
    </row>
    <row r="100" spans="1:10" s="285" customFormat="1" ht="24.75" customHeight="1" x14ac:dyDescent="0.25">
      <c r="A100" s="338"/>
      <c r="B100" s="1014" t="s">
        <v>353</v>
      </c>
      <c r="C100" s="1014"/>
      <c r="D100" s="327">
        <f>SUM(D92:D99)</f>
        <v>3</v>
      </c>
      <c r="E100" s="327">
        <f t="shared" ref="E100:G100" si="4">SUM(E92:E99)</f>
        <v>5</v>
      </c>
      <c r="F100" s="327">
        <f t="shared" si="4"/>
        <v>0</v>
      </c>
      <c r="G100" s="327">
        <f t="shared" si="4"/>
        <v>1</v>
      </c>
      <c r="H100" s="1015">
        <f>+D100+E100+F100+G100</f>
        <v>9</v>
      </c>
      <c r="I100" s="1015"/>
      <c r="J100" s="1015"/>
    </row>
    <row r="101" spans="1:10" ht="45" customHeight="1" x14ac:dyDescent="0.2">
      <c r="B101" s="928" t="s">
        <v>683</v>
      </c>
      <c r="C101" s="929"/>
      <c r="D101" s="929"/>
      <c r="E101" s="929"/>
      <c r="F101" s="929"/>
      <c r="G101" s="929"/>
      <c r="H101" s="929"/>
      <c r="I101" s="929"/>
      <c r="J101" s="930"/>
    </row>
    <row r="102" spans="1:10" ht="24.75" customHeight="1" x14ac:dyDescent="0.2">
      <c r="B102" s="1031" t="s">
        <v>354</v>
      </c>
      <c r="C102" s="1031"/>
      <c r="D102" s="1031"/>
      <c r="E102" s="1031"/>
      <c r="F102" s="1031"/>
      <c r="G102" s="1031"/>
      <c r="H102" s="1031"/>
      <c r="I102" s="286">
        <v>0.2</v>
      </c>
      <c r="J102" s="287">
        <f>(D116+F116)*I102/H116</f>
        <v>0.1111111111111111</v>
      </c>
    </row>
    <row r="103" spans="1:10" ht="24.75" customHeight="1" x14ac:dyDescent="0.2">
      <c r="B103" s="300"/>
      <c r="C103" s="155"/>
      <c r="D103" s="156" t="s">
        <v>25</v>
      </c>
      <c r="E103" s="156" t="s">
        <v>26</v>
      </c>
      <c r="F103" s="156" t="s">
        <v>27</v>
      </c>
      <c r="G103" s="156" t="s">
        <v>28</v>
      </c>
      <c r="H103" s="856" t="s">
        <v>476</v>
      </c>
      <c r="I103" s="856"/>
      <c r="J103" s="856"/>
    </row>
    <row r="104" spans="1:10" ht="89.25" customHeight="1" x14ac:dyDescent="0.2">
      <c r="A104" s="4">
        <v>1</v>
      </c>
      <c r="B104" s="300"/>
      <c r="C104" s="301" t="s">
        <v>670</v>
      </c>
      <c r="D104" s="295">
        <v>1</v>
      </c>
      <c r="E104" s="295"/>
      <c r="F104" s="295"/>
      <c r="G104" s="295"/>
      <c r="H104" s="845" t="s">
        <v>709</v>
      </c>
      <c r="I104" s="846"/>
      <c r="J104" s="847"/>
    </row>
    <row r="105" spans="1:10" ht="131.25" customHeight="1" x14ac:dyDescent="0.2">
      <c r="A105" s="4">
        <v>2</v>
      </c>
      <c r="B105" s="300"/>
      <c r="C105" s="301" t="s">
        <v>671</v>
      </c>
      <c r="D105" s="295"/>
      <c r="E105" s="295">
        <v>1</v>
      </c>
      <c r="F105" s="295"/>
      <c r="G105" s="295"/>
      <c r="H105" s="845" t="s">
        <v>709</v>
      </c>
      <c r="I105" s="846"/>
      <c r="J105" s="847"/>
    </row>
    <row r="106" spans="1:10" ht="72" customHeight="1" x14ac:dyDescent="0.2">
      <c r="A106" s="4">
        <v>3</v>
      </c>
      <c r="B106" s="300"/>
      <c r="C106" s="301" t="s">
        <v>672</v>
      </c>
      <c r="D106" s="295"/>
      <c r="E106" s="295"/>
      <c r="F106" s="295">
        <v>1</v>
      </c>
      <c r="G106" s="295"/>
      <c r="H106" s="845" t="s">
        <v>709</v>
      </c>
      <c r="I106" s="846"/>
      <c r="J106" s="847"/>
    </row>
    <row r="107" spans="1:10" ht="72" customHeight="1" x14ac:dyDescent="0.2">
      <c r="A107" s="4">
        <v>4</v>
      </c>
      <c r="B107" s="300"/>
      <c r="C107" s="301" t="s">
        <v>673</v>
      </c>
      <c r="D107" s="295"/>
      <c r="E107" s="295"/>
      <c r="F107" s="295"/>
      <c r="G107" s="295">
        <v>1</v>
      </c>
      <c r="H107" s="949" t="s">
        <v>710</v>
      </c>
      <c r="I107" s="949"/>
      <c r="J107" s="949"/>
    </row>
    <row r="108" spans="1:10" ht="72" customHeight="1" x14ac:dyDescent="0.2">
      <c r="A108" s="4">
        <v>5</v>
      </c>
      <c r="B108" s="300"/>
      <c r="C108" s="301" t="s">
        <v>674</v>
      </c>
      <c r="D108" s="295"/>
      <c r="E108" s="295"/>
      <c r="F108" s="295">
        <v>1</v>
      </c>
      <c r="G108" s="295"/>
      <c r="H108" s="949" t="s">
        <v>711</v>
      </c>
      <c r="I108" s="949"/>
      <c r="J108" s="949"/>
    </row>
    <row r="109" spans="1:10" ht="72" customHeight="1" x14ac:dyDescent="0.2">
      <c r="A109" s="4">
        <v>6</v>
      </c>
      <c r="B109" s="300"/>
      <c r="C109" s="301" t="s">
        <v>675</v>
      </c>
      <c r="D109" s="295"/>
      <c r="E109" s="295">
        <v>1</v>
      </c>
      <c r="F109" s="295"/>
      <c r="G109" s="295"/>
      <c r="H109" s="949" t="s">
        <v>711</v>
      </c>
      <c r="I109" s="949"/>
      <c r="J109" s="949"/>
    </row>
    <row r="110" spans="1:10" ht="72" customHeight="1" x14ac:dyDescent="0.2">
      <c r="A110" s="4">
        <v>7</v>
      </c>
      <c r="B110" s="300"/>
      <c r="C110" s="301" t="s">
        <v>676</v>
      </c>
      <c r="D110" s="283">
        <v>1</v>
      </c>
      <c r="E110" s="283"/>
      <c r="F110" s="283"/>
      <c r="G110" s="283"/>
      <c r="H110" s="949" t="s">
        <v>711</v>
      </c>
      <c r="I110" s="949"/>
      <c r="J110" s="949"/>
    </row>
    <row r="111" spans="1:10" ht="72" customHeight="1" x14ac:dyDescent="0.2">
      <c r="A111" s="4">
        <v>8</v>
      </c>
      <c r="B111" s="300"/>
      <c r="C111" s="301" t="s">
        <v>677</v>
      </c>
      <c r="D111" s="283"/>
      <c r="E111" s="283">
        <v>1</v>
      </c>
      <c r="F111" s="283"/>
      <c r="G111" s="283"/>
      <c r="H111" s="949" t="s">
        <v>712</v>
      </c>
      <c r="I111" s="949"/>
      <c r="J111" s="949"/>
    </row>
    <row r="112" spans="1:10" ht="72" customHeight="1" x14ac:dyDescent="0.2">
      <c r="A112" s="4">
        <v>9</v>
      </c>
      <c r="B112" s="304"/>
      <c r="C112" s="301" t="s">
        <v>678</v>
      </c>
      <c r="D112" s="283"/>
      <c r="E112" s="283"/>
      <c r="F112" s="283">
        <v>1</v>
      </c>
      <c r="G112" s="283"/>
      <c r="H112" s="949" t="s">
        <v>713</v>
      </c>
      <c r="I112" s="949"/>
      <c r="J112" s="949"/>
    </row>
    <row r="113" spans="1:10" ht="72" customHeight="1" x14ac:dyDescent="0.2">
      <c r="A113" s="4">
        <v>10</v>
      </c>
      <c r="B113" s="304"/>
      <c r="C113" s="329" t="s">
        <v>679</v>
      </c>
      <c r="D113" s="283"/>
      <c r="E113" s="283"/>
      <c r="F113" s="283"/>
      <c r="G113" s="283">
        <v>1</v>
      </c>
      <c r="H113" s="949" t="s">
        <v>714</v>
      </c>
      <c r="I113" s="949"/>
      <c r="J113" s="949"/>
    </row>
    <row r="114" spans="1:10" ht="72" customHeight="1" x14ac:dyDescent="0.2">
      <c r="A114" s="4">
        <v>11</v>
      </c>
      <c r="B114" s="304"/>
      <c r="C114" s="51" t="s">
        <v>680</v>
      </c>
      <c r="D114" s="283"/>
      <c r="E114" s="283"/>
      <c r="F114" s="283">
        <v>1</v>
      </c>
      <c r="G114" s="283"/>
      <c r="H114" s="949" t="s">
        <v>714</v>
      </c>
      <c r="I114" s="949"/>
      <c r="J114" s="949"/>
    </row>
    <row r="115" spans="1:10" ht="72" customHeight="1" x14ac:dyDescent="0.2">
      <c r="A115" s="4">
        <v>12</v>
      </c>
      <c r="B115" s="304"/>
      <c r="C115" s="51" t="s">
        <v>609</v>
      </c>
      <c r="D115" s="283"/>
      <c r="E115" s="283">
        <v>1</v>
      </c>
      <c r="F115" s="283"/>
      <c r="G115" s="283"/>
      <c r="H115" s="854"/>
      <c r="I115" s="854"/>
      <c r="J115" s="854"/>
    </row>
    <row r="116" spans="1:10" s="285" customFormat="1" ht="24.75" customHeight="1" x14ac:dyDescent="0.25">
      <c r="A116" s="338"/>
      <c r="B116" s="1040" t="s">
        <v>363</v>
      </c>
      <c r="C116" s="1068"/>
      <c r="D116" s="327">
        <f>SUM(D104:D115)</f>
        <v>2</v>
      </c>
      <c r="E116" s="327">
        <f t="shared" ref="E116:G116" si="5">SUM(E104:E112)</f>
        <v>3</v>
      </c>
      <c r="F116" s="327">
        <f t="shared" si="5"/>
        <v>3</v>
      </c>
      <c r="G116" s="327">
        <f t="shared" si="5"/>
        <v>1</v>
      </c>
      <c r="H116" s="1015">
        <f>+D116+E116+F116+G116</f>
        <v>9</v>
      </c>
      <c r="I116" s="1015"/>
      <c r="J116" s="1015"/>
    </row>
    <row r="117" spans="1:10" ht="50.25" customHeight="1" x14ac:dyDescent="0.2">
      <c r="B117" s="928" t="s">
        <v>715</v>
      </c>
      <c r="C117" s="929"/>
      <c r="D117" s="929"/>
      <c r="E117" s="929"/>
      <c r="F117" s="929"/>
      <c r="G117" s="929"/>
      <c r="H117" s="929"/>
      <c r="I117" s="929"/>
      <c r="J117" s="930"/>
    </row>
    <row r="118" spans="1:10" ht="24.75" customHeight="1" x14ac:dyDescent="0.2">
      <c r="B118" s="1064" t="s">
        <v>232</v>
      </c>
      <c r="C118" s="1054"/>
      <c r="D118" s="1054"/>
      <c r="E118" s="1054"/>
      <c r="F118" s="1054"/>
      <c r="G118" s="1054"/>
      <c r="H118" s="1054"/>
      <c r="I118" s="1054"/>
      <c r="J118" s="1055"/>
    </row>
    <row r="119" spans="1:10" ht="24.75" customHeight="1" x14ac:dyDescent="0.2">
      <c r="B119" s="334" t="s">
        <v>233</v>
      </c>
      <c r="C119" s="335"/>
      <c r="D119" s="1065" t="s">
        <v>611</v>
      </c>
      <c r="E119" s="1066"/>
      <c r="F119" s="1066"/>
      <c r="G119" s="1066"/>
      <c r="H119" s="1066"/>
      <c r="I119" s="1066"/>
      <c r="J119" s="1067"/>
    </row>
    <row r="120" spans="1:10" ht="24.75" customHeight="1" x14ac:dyDescent="0.2">
      <c r="B120" s="334" t="s">
        <v>236</v>
      </c>
      <c r="C120" s="335"/>
      <c r="D120" s="1065" t="s">
        <v>612</v>
      </c>
      <c r="E120" s="1066"/>
      <c r="F120" s="1066"/>
      <c r="G120" s="1066"/>
      <c r="H120" s="1066"/>
      <c r="I120" s="1066"/>
      <c r="J120" s="1067"/>
    </row>
    <row r="121" spans="1:10" ht="24.75" customHeight="1" x14ac:dyDescent="0.2">
      <c r="B121" s="334" t="s">
        <v>238</v>
      </c>
      <c r="C121" s="335"/>
      <c r="D121" s="1065" t="s">
        <v>238</v>
      </c>
      <c r="E121" s="1066"/>
      <c r="F121" s="1066"/>
      <c r="G121" s="1066"/>
      <c r="H121" s="1066"/>
      <c r="I121" s="1066"/>
      <c r="J121" s="1067"/>
    </row>
    <row r="122" spans="1:10" ht="24.75" customHeight="1" x14ac:dyDescent="0.2">
      <c r="B122" s="334" t="s">
        <v>613</v>
      </c>
      <c r="C122" s="335"/>
      <c r="D122" s="1065" t="s">
        <v>614</v>
      </c>
      <c r="E122" s="1066"/>
      <c r="F122" s="1066"/>
      <c r="G122" s="1066"/>
      <c r="H122" s="1066"/>
      <c r="I122" s="1066"/>
      <c r="J122" s="1067"/>
    </row>
  </sheetData>
  <mergeCells count="144">
    <mergeCell ref="B118:J118"/>
    <mergeCell ref="D119:J119"/>
    <mergeCell ref="D120:J120"/>
    <mergeCell ref="D121:J121"/>
    <mergeCell ref="D122:J122"/>
    <mergeCell ref="H113:J113"/>
    <mergeCell ref="H114:J114"/>
    <mergeCell ref="H115:J115"/>
    <mergeCell ref="B116:C116"/>
    <mergeCell ref="H116:J116"/>
    <mergeCell ref="B117:J117"/>
    <mergeCell ref="H107:J107"/>
    <mergeCell ref="H108:J108"/>
    <mergeCell ref="H109:J109"/>
    <mergeCell ref="H110:J110"/>
    <mergeCell ref="H111:J111"/>
    <mergeCell ref="H112:J112"/>
    <mergeCell ref="B101:J101"/>
    <mergeCell ref="B102:H102"/>
    <mergeCell ref="H103:J103"/>
    <mergeCell ref="H104:J104"/>
    <mergeCell ref="H105:J105"/>
    <mergeCell ref="H106:J106"/>
    <mergeCell ref="H95:J95"/>
    <mergeCell ref="H96:J96"/>
    <mergeCell ref="H97:J97"/>
    <mergeCell ref="H98:J98"/>
    <mergeCell ref="H99:J99"/>
    <mergeCell ref="B100:C100"/>
    <mergeCell ref="H100:J100"/>
    <mergeCell ref="B89:J89"/>
    <mergeCell ref="B90:H90"/>
    <mergeCell ref="H91:J91"/>
    <mergeCell ref="H92:J92"/>
    <mergeCell ref="H93:J93"/>
    <mergeCell ref="H94:J94"/>
    <mergeCell ref="B83:J83"/>
    <mergeCell ref="B84:H84"/>
    <mergeCell ref="H85:J85"/>
    <mergeCell ref="H86:J86"/>
    <mergeCell ref="H87:J87"/>
    <mergeCell ref="B88:C88"/>
    <mergeCell ref="H88:J88"/>
    <mergeCell ref="B78:J78"/>
    <mergeCell ref="B79:H79"/>
    <mergeCell ref="B80:B81"/>
    <mergeCell ref="H80:J80"/>
    <mergeCell ref="H81:J81"/>
    <mergeCell ref="B82:C82"/>
    <mergeCell ref="H82:J82"/>
    <mergeCell ref="H73:J73"/>
    <mergeCell ref="H74:J74"/>
    <mergeCell ref="H75:J75"/>
    <mergeCell ref="H76:J76"/>
    <mergeCell ref="B77:C77"/>
    <mergeCell ref="H77:J77"/>
    <mergeCell ref="B67:J67"/>
    <mergeCell ref="B68:H68"/>
    <mergeCell ref="H69:J69"/>
    <mergeCell ref="H70:J70"/>
    <mergeCell ref="H71:J71"/>
    <mergeCell ref="H72:J72"/>
    <mergeCell ref="D61:H61"/>
    <mergeCell ref="D62:H62"/>
    <mergeCell ref="D63:H63"/>
    <mergeCell ref="D64:H64"/>
    <mergeCell ref="B65:C66"/>
    <mergeCell ref="H66:J66"/>
    <mergeCell ref="D55:H55"/>
    <mergeCell ref="D56:H56"/>
    <mergeCell ref="D57:H57"/>
    <mergeCell ref="D58:H58"/>
    <mergeCell ref="D59:H59"/>
    <mergeCell ref="D60:H60"/>
    <mergeCell ref="B50:H50"/>
    <mergeCell ref="D51:H51"/>
    <mergeCell ref="K51:N51"/>
    <mergeCell ref="D52:H52"/>
    <mergeCell ref="D53:H53"/>
    <mergeCell ref="D54:H54"/>
    <mergeCell ref="H47:J47"/>
    <mergeCell ref="B48:C48"/>
    <mergeCell ref="H48:J48"/>
    <mergeCell ref="K48:N48"/>
    <mergeCell ref="B49:J49"/>
    <mergeCell ref="K49:M49"/>
    <mergeCell ref="H42:J42"/>
    <mergeCell ref="H43:J43"/>
    <mergeCell ref="K43:N43"/>
    <mergeCell ref="H44:J44"/>
    <mergeCell ref="H45:J45"/>
    <mergeCell ref="H46:J46"/>
    <mergeCell ref="B39:C39"/>
    <mergeCell ref="H39:J39"/>
    <mergeCell ref="B40:J40"/>
    <mergeCell ref="K40:N40"/>
    <mergeCell ref="B41:H41"/>
    <mergeCell ref="K41:N41"/>
    <mergeCell ref="B34:B38"/>
    <mergeCell ref="I34:J34"/>
    <mergeCell ref="I35:J35"/>
    <mergeCell ref="I36:J36"/>
    <mergeCell ref="I37:J37"/>
    <mergeCell ref="I38:J38"/>
    <mergeCell ref="B30:B33"/>
    <mergeCell ref="I30:J30"/>
    <mergeCell ref="I31:J31"/>
    <mergeCell ref="I32:J32"/>
    <mergeCell ref="L32:M32"/>
    <mergeCell ref="I33:J33"/>
    <mergeCell ref="I25:J25"/>
    <mergeCell ref="B26:B29"/>
    <mergeCell ref="I26:J26"/>
    <mergeCell ref="I27:J27"/>
    <mergeCell ref="I28:J28"/>
    <mergeCell ref="I29:J29"/>
    <mergeCell ref="B21:C21"/>
    <mergeCell ref="H21:J21"/>
    <mergeCell ref="B22:J22"/>
    <mergeCell ref="B23:H23"/>
    <mergeCell ref="C24:C25"/>
    <mergeCell ref="D24:D25"/>
    <mergeCell ref="E24:E25"/>
    <mergeCell ref="F24:F25"/>
    <mergeCell ref="G24:G25"/>
    <mergeCell ref="H24:J24"/>
    <mergeCell ref="B19:B20"/>
    <mergeCell ref="H19:J19"/>
    <mergeCell ref="H20:J20"/>
    <mergeCell ref="C8:C10"/>
    <mergeCell ref="D11:J11"/>
    <mergeCell ref="D12:J12"/>
    <mergeCell ref="D13:J13"/>
    <mergeCell ref="D14:J14"/>
    <mergeCell ref="D15:J15"/>
    <mergeCell ref="B1:C4"/>
    <mergeCell ref="D1:K1"/>
    <mergeCell ref="D2:J4"/>
    <mergeCell ref="C5:L5"/>
    <mergeCell ref="B6:L6"/>
    <mergeCell ref="B7:J7"/>
    <mergeCell ref="D16:J16"/>
    <mergeCell ref="B17:H17"/>
    <mergeCell ref="H18:J18"/>
  </mergeCells>
  <conditionalFormatting sqref="H48:J48">
    <cfRule type="cellIs" dxfId="38" priority="13" operator="notEqual">
      <formula>$A$47</formula>
    </cfRule>
  </conditionalFormatting>
  <conditionalFormatting sqref="J50">
    <cfRule type="cellIs" dxfId="37" priority="12" operator="lessThan">
      <formula>$I$50</formula>
    </cfRule>
  </conditionalFormatting>
  <conditionalFormatting sqref="H66:J66">
    <cfRule type="cellIs" dxfId="36" priority="11" operator="notEqual">
      <formula>$A$50</formula>
    </cfRule>
  </conditionalFormatting>
  <conditionalFormatting sqref="H77:J77">
    <cfRule type="cellIs" dxfId="35" priority="10" operator="notEqual">
      <formula>$A$76</formula>
    </cfRule>
  </conditionalFormatting>
  <conditionalFormatting sqref="J68">
    <cfRule type="cellIs" dxfId="34" priority="9" operator="lessThan">
      <formula>$I$68</formula>
    </cfRule>
  </conditionalFormatting>
  <conditionalFormatting sqref="J79">
    <cfRule type="cellIs" dxfId="33" priority="8" operator="lessThan">
      <formula>$I$79</formula>
    </cfRule>
  </conditionalFormatting>
  <conditionalFormatting sqref="H82:J82">
    <cfRule type="cellIs" dxfId="32" priority="7" operator="notEqual">
      <formula>$A$81</formula>
    </cfRule>
  </conditionalFormatting>
  <conditionalFormatting sqref="H88:J88">
    <cfRule type="cellIs" dxfId="31" priority="6" operator="notEqual">
      <formula>$A$87</formula>
    </cfRule>
  </conditionalFormatting>
  <conditionalFormatting sqref="J84">
    <cfRule type="cellIs" dxfId="30" priority="5" operator="lessThan">
      <formula>$I$84</formula>
    </cfRule>
  </conditionalFormatting>
  <conditionalFormatting sqref="H100:J100">
    <cfRule type="cellIs" dxfId="29" priority="4" operator="notEqual">
      <formula>$A$99</formula>
    </cfRule>
  </conditionalFormatting>
  <conditionalFormatting sqref="J90">
    <cfRule type="cellIs" dxfId="28" priority="3" operator="lessThan">
      <formula>$I$90</formula>
    </cfRule>
  </conditionalFormatting>
  <conditionalFormatting sqref="J102">
    <cfRule type="cellIs" dxfId="27" priority="2" operator="lessThan">
      <formula>$I$102</formula>
    </cfRule>
  </conditionalFormatting>
  <conditionalFormatting sqref="H116:J116">
    <cfRule type="cellIs" dxfId="26" priority="1" operator="notEqual">
      <formula>$A$115</formula>
    </cfRule>
  </conditionalFormatting>
  <dataValidations count="2">
    <dataValidation type="whole" operator="equal" showInputMessage="1" showErrorMessage="1" sqref="D104:G115 D86:G87 D70:G76 D43:G47 D66:G66 D26:G38 D19:G20 D81:G81 D92:G99" xr:uid="{00000000-0002-0000-0400-000000000000}">
      <formula1>1</formula1>
    </dataValidation>
    <dataValidation operator="equal" showInputMessage="1" showErrorMessage="1" sqref="H27:H38" xr:uid="{00000000-0002-0000-0400-000001000000}"/>
  </dataValidations>
  <pageMargins left="0.7" right="0.7" top="0.75" bottom="0.75" header="0.3" footer="0.3"/>
  <pageSetup orientation="portrait" r:id="rId1"/>
  <drawing r:id="rId2"/>
  <picture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M134"/>
  <sheetViews>
    <sheetView showGridLines="0" topLeftCell="A83" zoomScale="90" zoomScaleNormal="90" workbookViewId="0">
      <selection activeCell="E181" sqref="E181:L181"/>
    </sheetView>
  </sheetViews>
  <sheetFormatPr baseColWidth="10" defaultRowHeight="12.75" x14ac:dyDescent="0.2"/>
  <cols>
    <col min="1" max="1" width="9" style="4" customWidth="1"/>
    <col min="2" max="2" width="38.5703125" style="3" customWidth="1"/>
    <col min="3" max="3" width="5.5703125" style="3" customWidth="1"/>
    <col min="4" max="4" width="5.85546875" style="3" customWidth="1"/>
    <col min="5" max="5" width="6" style="3" customWidth="1"/>
    <col min="6" max="9" width="4.7109375" style="3" customWidth="1"/>
    <col min="10" max="10" width="35" style="3" customWidth="1"/>
    <col min="11" max="11" width="28.42578125" style="3" customWidth="1"/>
    <col min="12" max="16384" width="11.42578125" style="3"/>
  </cols>
  <sheetData>
    <row r="1" spans="1:11" s="345" customFormat="1" ht="16.5" customHeight="1" x14ac:dyDescent="0.2">
      <c r="A1" s="384"/>
      <c r="B1" s="344"/>
      <c r="C1" s="100"/>
      <c r="D1" s="1071"/>
      <c r="E1" s="1071"/>
      <c r="F1" s="1071"/>
      <c r="G1" s="1071"/>
      <c r="H1" s="1071"/>
      <c r="I1" s="1071"/>
      <c r="J1" s="1071"/>
      <c r="K1" s="1071"/>
    </row>
    <row r="2" spans="1:11" s="345" customFormat="1" ht="16.5" customHeight="1" x14ac:dyDescent="0.2">
      <c r="A2" s="384"/>
      <c r="B2" s="344"/>
      <c r="C2" s="505" t="s">
        <v>0</v>
      </c>
      <c r="D2" s="505"/>
      <c r="E2" s="505"/>
      <c r="F2" s="505"/>
      <c r="G2" s="505"/>
      <c r="H2" s="505"/>
      <c r="I2" s="505"/>
      <c r="J2" s="505"/>
    </row>
    <row r="3" spans="1:11" s="345" customFormat="1" ht="16.5" customHeight="1" x14ac:dyDescent="0.2">
      <c r="A3" s="384"/>
      <c r="B3" s="344"/>
      <c r="C3" s="505"/>
      <c r="D3" s="505"/>
      <c r="E3" s="505"/>
      <c r="F3" s="505"/>
      <c r="G3" s="505"/>
      <c r="H3" s="505"/>
      <c r="I3" s="505"/>
      <c r="J3" s="505"/>
    </row>
    <row r="4" spans="1:11" s="345" customFormat="1" ht="16.5" customHeight="1" x14ac:dyDescent="0.2">
      <c r="A4" s="384"/>
      <c r="B4" s="344"/>
      <c r="C4" s="505"/>
      <c r="D4" s="505"/>
      <c r="E4" s="505"/>
      <c r="F4" s="505"/>
      <c r="G4" s="505"/>
      <c r="H4" s="505"/>
      <c r="I4" s="505"/>
      <c r="J4" s="505"/>
    </row>
    <row r="5" spans="1:11" s="345" customFormat="1" ht="16.5" customHeight="1" x14ac:dyDescent="0.2">
      <c r="A5" s="384"/>
      <c r="B5" s="346"/>
      <c r="C5" s="1071"/>
      <c r="D5" s="1071"/>
      <c r="E5" s="1071"/>
      <c r="F5" s="1071"/>
      <c r="G5" s="1071"/>
      <c r="H5" s="1071"/>
      <c r="I5" s="1071"/>
      <c r="J5" s="1071"/>
      <c r="K5" s="1071"/>
    </row>
    <row r="6" spans="1:11" s="345" customFormat="1" ht="24.75" customHeight="1" x14ac:dyDescent="0.2">
      <c r="A6" s="384"/>
      <c r="B6" s="1072"/>
      <c r="C6" s="1071"/>
      <c r="D6" s="1071"/>
      <c r="E6" s="1071"/>
      <c r="F6" s="1071"/>
      <c r="G6" s="1071"/>
      <c r="H6" s="1071"/>
      <c r="I6" s="1071"/>
      <c r="J6" s="1071"/>
      <c r="K6" s="1071"/>
    </row>
    <row r="7" spans="1:11" s="345" customFormat="1" ht="31.5" customHeight="1" x14ac:dyDescent="0.2">
      <c r="A7" s="384"/>
      <c r="B7" s="1073" t="s">
        <v>717</v>
      </c>
      <c r="C7" s="1074"/>
      <c r="D7" s="1074"/>
      <c r="E7" s="1074"/>
      <c r="F7" s="1074"/>
      <c r="G7" s="1074"/>
      <c r="H7" s="1074"/>
      <c r="I7" s="1074"/>
      <c r="J7" s="1075"/>
    </row>
    <row r="8" spans="1:11" s="345" customFormat="1" x14ac:dyDescent="0.2">
      <c r="A8" s="384"/>
      <c r="B8" s="1076" t="s">
        <v>2</v>
      </c>
      <c r="C8" s="347"/>
      <c r="D8" s="347" t="s">
        <v>3</v>
      </c>
      <c r="E8" s="347" t="s">
        <v>4</v>
      </c>
      <c r="F8" s="347" t="s">
        <v>4</v>
      </c>
      <c r="G8" s="347" t="s">
        <v>5</v>
      </c>
      <c r="H8" s="347" t="s">
        <v>6</v>
      </c>
      <c r="I8" s="347" t="s">
        <v>7</v>
      </c>
      <c r="J8" s="347" t="s">
        <v>8</v>
      </c>
    </row>
    <row r="9" spans="1:11" s="345" customFormat="1" x14ac:dyDescent="0.2">
      <c r="A9" s="384"/>
      <c r="B9" s="1077"/>
      <c r="C9" s="347" t="s">
        <v>9</v>
      </c>
      <c r="D9" s="347"/>
      <c r="E9" s="347"/>
      <c r="F9" s="347"/>
      <c r="G9" s="347"/>
      <c r="H9" s="347"/>
      <c r="I9" s="347"/>
      <c r="J9" s="347"/>
    </row>
    <row r="10" spans="1:11" s="345" customFormat="1" x14ac:dyDescent="0.2">
      <c r="A10" s="384"/>
      <c r="B10" s="1078"/>
      <c r="C10" s="347" t="s">
        <v>10</v>
      </c>
      <c r="D10" s="347"/>
      <c r="E10" s="347"/>
      <c r="F10" s="347"/>
      <c r="G10" s="347"/>
      <c r="H10" s="347"/>
      <c r="I10" s="347"/>
      <c r="J10" s="347"/>
    </row>
    <row r="11" spans="1:11" s="345" customFormat="1" x14ac:dyDescent="0.2">
      <c r="A11" s="384"/>
      <c r="B11" s="347" t="s">
        <v>11</v>
      </c>
      <c r="C11" s="1069"/>
      <c r="D11" s="1069"/>
      <c r="E11" s="1069"/>
      <c r="F11" s="1069"/>
      <c r="G11" s="1069"/>
      <c r="H11" s="1069"/>
      <c r="I11" s="1069"/>
      <c r="J11" s="1069"/>
    </row>
    <row r="12" spans="1:11" s="345" customFormat="1" x14ac:dyDescent="0.2">
      <c r="A12" s="384"/>
      <c r="B12" s="347" t="s">
        <v>12</v>
      </c>
      <c r="C12" s="1069"/>
      <c r="D12" s="1069"/>
      <c r="E12" s="1069"/>
      <c r="F12" s="1069"/>
      <c r="G12" s="1069"/>
      <c r="H12" s="1069"/>
      <c r="I12" s="1069"/>
      <c r="J12" s="1069"/>
    </row>
    <row r="13" spans="1:11" s="345" customFormat="1" x14ac:dyDescent="0.2">
      <c r="A13" s="384"/>
      <c r="B13" s="347" t="s">
        <v>13</v>
      </c>
      <c r="C13" s="1070"/>
      <c r="D13" s="1069"/>
      <c r="E13" s="1069"/>
      <c r="F13" s="1069"/>
      <c r="G13" s="1069"/>
      <c r="H13" s="1069"/>
      <c r="I13" s="1069"/>
      <c r="J13" s="1069"/>
    </row>
    <row r="14" spans="1:11" s="345" customFormat="1" x14ac:dyDescent="0.2">
      <c r="A14" s="384"/>
      <c r="B14" s="347" t="s">
        <v>14</v>
      </c>
      <c r="C14" s="1069"/>
      <c r="D14" s="1069"/>
      <c r="E14" s="1069"/>
      <c r="F14" s="1069"/>
      <c r="G14" s="1069"/>
      <c r="H14" s="1069"/>
      <c r="I14" s="1069"/>
      <c r="J14" s="1069"/>
    </row>
    <row r="15" spans="1:11" s="345" customFormat="1" x14ac:dyDescent="0.2">
      <c r="A15" s="384"/>
      <c r="B15" s="347" t="s">
        <v>15</v>
      </c>
      <c r="C15" s="1069"/>
      <c r="D15" s="1069"/>
      <c r="E15" s="1069"/>
      <c r="F15" s="1069"/>
      <c r="G15" s="1069"/>
      <c r="H15" s="1069"/>
      <c r="I15" s="1069"/>
      <c r="J15" s="1069"/>
    </row>
    <row r="16" spans="1:11" s="345" customFormat="1" x14ac:dyDescent="0.2">
      <c r="A16" s="384"/>
      <c r="B16" s="347" t="s">
        <v>16</v>
      </c>
      <c r="C16" s="1069"/>
      <c r="D16" s="1069"/>
      <c r="E16" s="1069"/>
      <c r="F16" s="1069"/>
      <c r="G16" s="1069"/>
      <c r="H16" s="1069"/>
      <c r="I16" s="1069"/>
      <c r="J16" s="1069"/>
    </row>
    <row r="17" spans="1:11" s="345" customFormat="1" x14ac:dyDescent="0.2">
      <c r="A17" s="384"/>
      <c r="B17" s="1080"/>
      <c r="C17" s="1080"/>
      <c r="D17" s="1080"/>
      <c r="E17" s="1080"/>
      <c r="F17" s="1080"/>
      <c r="G17" s="1080"/>
      <c r="H17" s="1080"/>
      <c r="I17" s="1080"/>
      <c r="J17" s="1080"/>
      <c r="K17" s="348"/>
    </row>
    <row r="18" spans="1:11" s="345" customFormat="1" ht="15" customHeight="1" x14ac:dyDescent="0.2">
      <c r="A18" s="384"/>
      <c r="B18" s="1081" t="s">
        <v>23</v>
      </c>
      <c r="C18" s="1081"/>
      <c r="D18" s="1081"/>
      <c r="E18" s="1081"/>
      <c r="F18" s="1081"/>
      <c r="G18" s="1081"/>
      <c r="H18" s="1081"/>
      <c r="I18" s="349">
        <v>0.05</v>
      </c>
      <c r="J18" s="350">
        <f>(F27+H27)*I18/J27</f>
        <v>4.2857142857142864E-2</v>
      </c>
    </row>
    <row r="19" spans="1:11" s="345" customFormat="1" ht="15" customHeight="1" x14ac:dyDescent="0.2">
      <c r="A19" s="384"/>
      <c r="B19" s="1001" t="s">
        <v>24</v>
      </c>
      <c r="C19" s="1001"/>
      <c r="D19" s="1001"/>
      <c r="E19" s="1001"/>
      <c r="F19" s="296" t="s">
        <v>25</v>
      </c>
      <c r="G19" s="296" t="s">
        <v>26</v>
      </c>
      <c r="H19" s="296" t="s">
        <v>27</v>
      </c>
      <c r="I19" s="296" t="s">
        <v>28</v>
      </c>
      <c r="J19" s="296" t="s">
        <v>29</v>
      </c>
    </row>
    <row r="20" spans="1:11" s="345" customFormat="1" ht="29.25" customHeight="1" x14ac:dyDescent="0.2">
      <c r="A20" s="385">
        <v>1</v>
      </c>
      <c r="B20" s="1082" t="s">
        <v>718</v>
      </c>
      <c r="C20" s="1082"/>
      <c r="D20" s="1082"/>
      <c r="E20" s="1082"/>
      <c r="F20" s="330">
        <v>1</v>
      </c>
      <c r="G20" s="351"/>
      <c r="H20" s="351"/>
      <c r="I20" s="351"/>
      <c r="J20" s="386" t="s">
        <v>781</v>
      </c>
      <c r="K20" s="352"/>
    </row>
    <row r="21" spans="1:11" s="345" customFormat="1" ht="28.5" customHeight="1" x14ac:dyDescent="0.2">
      <c r="A21" s="385">
        <v>2</v>
      </c>
      <c r="B21" s="1082" t="s">
        <v>719</v>
      </c>
      <c r="C21" s="1082"/>
      <c r="D21" s="1082"/>
      <c r="E21" s="1082"/>
      <c r="F21" s="330">
        <v>1</v>
      </c>
      <c r="G21" s="351"/>
      <c r="H21" s="351"/>
      <c r="I21" s="351"/>
      <c r="J21" s="386" t="s">
        <v>782</v>
      </c>
      <c r="K21" s="352"/>
    </row>
    <row r="22" spans="1:11" ht="15" customHeight="1" x14ac:dyDescent="0.2">
      <c r="A22" s="387">
        <v>3</v>
      </c>
      <c r="B22" s="1082" t="s">
        <v>720</v>
      </c>
      <c r="C22" s="1082"/>
      <c r="D22" s="1082"/>
      <c r="E22" s="1082"/>
      <c r="F22" s="330">
        <v>1</v>
      </c>
      <c r="G22" s="351"/>
      <c r="H22" s="351"/>
      <c r="I22" s="351"/>
      <c r="J22" s="386" t="s">
        <v>783</v>
      </c>
      <c r="K22" s="85"/>
    </row>
    <row r="23" spans="1:11" ht="15" customHeight="1" x14ac:dyDescent="0.2">
      <c r="A23" s="387">
        <v>4</v>
      </c>
      <c r="B23" s="1079" t="s">
        <v>721</v>
      </c>
      <c r="C23" s="1079"/>
      <c r="D23" s="1079"/>
      <c r="E23" s="1079"/>
      <c r="F23" s="330"/>
      <c r="G23" s="351"/>
      <c r="H23" s="351">
        <v>1</v>
      </c>
      <c r="I23" s="351"/>
      <c r="J23" s="386" t="s">
        <v>784</v>
      </c>
      <c r="K23" s="85"/>
    </row>
    <row r="24" spans="1:11" ht="23.25" customHeight="1" x14ac:dyDescent="0.2">
      <c r="A24" s="387">
        <v>5</v>
      </c>
      <c r="B24" s="1079" t="s">
        <v>722</v>
      </c>
      <c r="C24" s="1079"/>
      <c r="D24" s="1079"/>
      <c r="E24" s="1079"/>
      <c r="F24" s="330">
        <v>1</v>
      </c>
      <c r="G24" s="351"/>
      <c r="H24" s="351"/>
      <c r="I24" s="351"/>
      <c r="J24" s="386" t="s">
        <v>784</v>
      </c>
      <c r="K24" s="85"/>
    </row>
    <row r="25" spans="1:11" ht="22.5" customHeight="1" x14ac:dyDescent="0.2">
      <c r="A25" s="387">
        <v>6</v>
      </c>
      <c r="B25" s="1079" t="s">
        <v>723</v>
      </c>
      <c r="C25" s="1079"/>
      <c r="D25" s="1079"/>
      <c r="E25" s="1079"/>
      <c r="F25" s="330">
        <v>1</v>
      </c>
      <c r="G25" s="351"/>
      <c r="H25" s="351"/>
      <c r="I25" s="351"/>
      <c r="J25" s="386" t="s">
        <v>784</v>
      </c>
      <c r="K25" s="85"/>
    </row>
    <row r="26" spans="1:11" ht="24" customHeight="1" x14ac:dyDescent="0.2">
      <c r="A26" s="387">
        <v>7</v>
      </c>
      <c r="B26" s="1079" t="s">
        <v>724</v>
      </c>
      <c r="C26" s="1079"/>
      <c r="D26" s="1079"/>
      <c r="E26" s="1079"/>
      <c r="F26" s="330"/>
      <c r="G26" s="351">
        <v>1</v>
      </c>
      <c r="H26" s="351"/>
      <c r="I26" s="351"/>
      <c r="J26" s="386" t="s">
        <v>784</v>
      </c>
      <c r="K26" s="85"/>
    </row>
    <row r="27" spans="1:11" s="285" customFormat="1" ht="15" customHeight="1" x14ac:dyDescent="0.25">
      <c r="A27" s="388"/>
      <c r="B27" s="1014" t="s">
        <v>725</v>
      </c>
      <c r="C27" s="1014"/>
      <c r="D27" s="1014"/>
      <c r="E27" s="1014"/>
      <c r="F27" s="331">
        <f>SUM(F20:F26)</f>
        <v>5</v>
      </c>
      <c r="G27" s="331">
        <f t="shared" ref="G27:I27" si="0">SUM(G20:G26)</f>
        <v>1</v>
      </c>
      <c r="H27" s="331">
        <f t="shared" si="0"/>
        <v>1</v>
      </c>
      <c r="I27" s="331">
        <f t="shared" si="0"/>
        <v>0</v>
      </c>
      <c r="J27" s="389">
        <f>+F27+G27+H27+I27</f>
        <v>7</v>
      </c>
    </row>
    <row r="28" spans="1:11" ht="45" customHeight="1" x14ac:dyDescent="0.2">
      <c r="B28" s="598" t="s">
        <v>785</v>
      </c>
      <c r="C28" s="598"/>
      <c r="D28" s="598"/>
      <c r="E28" s="598"/>
      <c r="F28" s="598"/>
      <c r="G28" s="598"/>
      <c r="H28" s="598"/>
      <c r="I28" s="598"/>
      <c r="J28" s="598"/>
      <c r="K28" s="85"/>
    </row>
    <row r="29" spans="1:11" ht="15" customHeight="1" x14ac:dyDescent="0.2">
      <c r="B29" s="561" t="s">
        <v>471</v>
      </c>
      <c r="C29" s="561"/>
      <c r="D29" s="561"/>
      <c r="E29" s="561"/>
      <c r="F29" s="561"/>
      <c r="G29" s="561"/>
      <c r="H29" s="561"/>
      <c r="I29" s="353">
        <v>0.2</v>
      </c>
      <c r="J29" s="354">
        <f>(F51+H51)*I29/J51</f>
        <v>0.05</v>
      </c>
      <c r="K29" s="85"/>
    </row>
    <row r="30" spans="1:11" ht="15" customHeight="1" x14ac:dyDescent="0.2">
      <c r="B30" s="1085" t="s">
        <v>24</v>
      </c>
      <c r="C30" s="1085"/>
      <c r="D30" s="1085"/>
      <c r="E30" s="1085"/>
      <c r="F30" s="355" t="s">
        <v>25</v>
      </c>
      <c r="G30" s="355" t="s">
        <v>26</v>
      </c>
      <c r="H30" s="355" t="s">
        <v>27</v>
      </c>
      <c r="I30" s="355" t="s">
        <v>28</v>
      </c>
      <c r="J30" s="296" t="s">
        <v>29</v>
      </c>
      <c r="K30" s="85"/>
    </row>
    <row r="31" spans="1:11" ht="16.5" customHeight="1" x14ac:dyDescent="0.2">
      <c r="B31" s="333" t="s">
        <v>726</v>
      </c>
      <c r="C31" s="1083" t="s">
        <v>727</v>
      </c>
      <c r="D31" s="1083"/>
      <c r="E31" s="356" t="s">
        <v>728</v>
      </c>
      <c r="F31" s="1086"/>
      <c r="G31" s="1087"/>
      <c r="H31" s="1087"/>
      <c r="I31" s="1088"/>
      <c r="J31" s="357"/>
      <c r="K31" s="85"/>
    </row>
    <row r="32" spans="1:11" ht="16.5" customHeight="1" x14ac:dyDescent="0.2">
      <c r="A32" s="387">
        <v>1</v>
      </c>
      <c r="B32" s="333" t="s">
        <v>729</v>
      </c>
      <c r="C32" s="1083">
        <v>120</v>
      </c>
      <c r="D32" s="1083"/>
      <c r="E32" s="358">
        <v>1</v>
      </c>
      <c r="F32" s="330">
        <v>1</v>
      </c>
      <c r="G32" s="330"/>
      <c r="H32" s="330"/>
      <c r="I32" s="330"/>
      <c r="J32" s="386" t="s">
        <v>786</v>
      </c>
      <c r="K32" s="85"/>
    </row>
    <row r="33" spans="1:11" ht="16.5" customHeight="1" x14ac:dyDescent="0.2">
      <c r="A33" s="387">
        <v>2</v>
      </c>
      <c r="B33" s="333" t="s">
        <v>730</v>
      </c>
      <c r="C33" s="1083">
        <v>20</v>
      </c>
      <c r="D33" s="1083"/>
      <c r="E33" s="359">
        <f>C33*E32/C32</f>
        <v>0.16666666666666666</v>
      </c>
      <c r="F33" s="330">
        <v>1</v>
      </c>
      <c r="G33" s="330"/>
      <c r="H33" s="330"/>
      <c r="I33" s="330"/>
      <c r="J33" s="386" t="s">
        <v>787</v>
      </c>
      <c r="K33" s="85"/>
    </row>
    <row r="34" spans="1:11" ht="16.5" customHeight="1" x14ac:dyDescent="0.2">
      <c r="A34" s="387">
        <v>3</v>
      </c>
      <c r="B34" s="333" t="s">
        <v>731</v>
      </c>
      <c r="C34" s="1083">
        <v>15</v>
      </c>
      <c r="D34" s="1083"/>
      <c r="E34" s="359">
        <f>C34*E33/C33</f>
        <v>0.125</v>
      </c>
      <c r="F34" s="330">
        <v>1</v>
      </c>
      <c r="G34" s="330"/>
      <c r="H34" s="330"/>
      <c r="I34" s="330"/>
      <c r="J34" s="386" t="s">
        <v>788</v>
      </c>
      <c r="K34" s="85"/>
    </row>
    <row r="35" spans="1:11" ht="26.25" customHeight="1" x14ac:dyDescent="0.2">
      <c r="A35" s="387">
        <v>4</v>
      </c>
      <c r="B35" s="333" t="s">
        <v>732</v>
      </c>
      <c r="C35" s="1083">
        <v>2</v>
      </c>
      <c r="D35" s="1083"/>
      <c r="E35" s="356"/>
      <c r="F35" s="330"/>
      <c r="G35" s="330">
        <v>1</v>
      </c>
      <c r="H35" s="330"/>
      <c r="I35" s="330"/>
      <c r="J35" s="386" t="s">
        <v>789</v>
      </c>
      <c r="K35" s="85"/>
    </row>
    <row r="36" spans="1:11" ht="27.75" customHeight="1" x14ac:dyDescent="0.2">
      <c r="A36" s="387">
        <v>5</v>
      </c>
      <c r="B36" s="360" t="s">
        <v>733</v>
      </c>
      <c r="C36" s="1084">
        <v>2</v>
      </c>
      <c r="D36" s="1084"/>
      <c r="E36" s="361"/>
      <c r="F36" s="330"/>
      <c r="G36" s="330">
        <v>1</v>
      </c>
      <c r="H36" s="330"/>
      <c r="I36" s="330"/>
      <c r="J36" s="386" t="s">
        <v>790</v>
      </c>
      <c r="K36" s="85"/>
    </row>
    <row r="37" spans="1:11" ht="16.5" customHeight="1" x14ac:dyDescent="0.2">
      <c r="A37" s="387">
        <v>6</v>
      </c>
      <c r="B37" s="360" t="s">
        <v>734</v>
      </c>
      <c r="C37" s="1084">
        <v>10</v>
      </c>
      <c r="D37" s="1084"/>
      <c r="E37" s="361"/>
      <c r="F37" s="330"/>
      <c r="G37" s="330">
        <v>1</v>
      </c>
      <c r="H37" s="330"/>
      <c r="I37" s="330"/>
      <c r="J37" s="390" t="s">
        <v>734</v>
      </c>
      <c r="K37" s="85"/>
    </row>
    <row r="38" spans="1:11" ht="27" customHeight="1" x14ac:dyDescent="0.2">
      <c r="A38" s="387">
        <v>7</v>
      </c>
      <c r="B38" s="360" t="s">
        <v>735</v>
      </c>
      <c r="C38" s="1084">
        <v>10</v>
      </c>
      <c r="D38" s="1084"/>
      <c r="E38" s="361"/>
      <c r="F38" s="330"/>
      <c r="G38" s="330">
        <v>1</v>
      </c>
      <c r="H38" s="330"/>
      <c r="I38" s="330"/>
      <c r="J38" s="390" t="s">
        <v>735</v>
      </c>
      <c r="K38" s="85"/>
    </row>
    <row r="39" spans="1:11" ht="16.5" customHeight="1" x14ac:dyDescent="0.2">
      <c r="A39" s="387">
        <v>8</v>
      </c>
      <c r="B39" s="360" t="s">
        <v>736</v>
      </c>
      <c r="C39" s="1084">
        <v>2</v>
      </c>
      <c r="D39" s="1084"/>
      <c r="E39" s="361"/>
      <c r="F39" s="330"/>
      <c r="G39" s="330">
        <v>1</v>
      </c>
      <c r="H39" s="330"/>
      <c r="I39" s="330"/>
      <c r="J39" s="391" t="s">
        <v>791</v>
      </c>
      <c r="K39" s="85"/>
    </row>
    <row r="40" spans="1:11" ht="16.5" customHeight="1" x14ac:dyDescent="0.2">
      <c r="A40" s="387">
        <v>9</v>
      </c>
      <c r="B40" s="360" t="s">
        <v>737</v>
      </c>
      <c r="C40" s="1084">
        <v>3</v>
      </c>
      <c r="D40" s="1084"/>
      <c r="E40" s="361"/>
      <c r="F40" s="330"/>
      <c r="G40" s="330">
        <v>1</v>
      </c>
      <c r="H40" s="330"/>
      <c r="I40" s="330"/>
      <c r="J40" s="391" t="s">
        <v>792</v>
      </c>
      <c r="K40" s="85"/>
    </row>
    <row r="41" spans="1:11" ht="16.5" customHeight="1" x14ac:dyDescent="0.2">
      <c r="A41" s="387">
        <v>10</v>
      </c>
      <c r="B41" s="360" t="s">
        <v>738</v>
      </c>
      <c r="C41" s="1084">
        <v>1</v>
      </c>
      <c r="D41" s="1084"/>
      <c r="E41" s="361"/>
      <c r="F41" s="330"/>
      <c r="G41" s="330">
        <v>1</v>
      </c>
      <c r="H41" s="330"/>
      <c r="I41" s="330"/>
      <c r="J41" s="391" t="s">
        <v>793</v>
      </c>
      <c r="K41" s="85"/>
    </row>
    <row r="42" spans="1:11" ht="16.5" customHeight="1" x14ac:dyDescent="0.2">
      <c r="A42" s="387">
        <v>11</v>
      </c>
      <c r="B42" s="360" t="s">
        <v>739</v>
      </c>
      <c r="C42" s="1084">
        <v>2</v>
      </c>
      <c r="D42" s="1084"/>
      <c r="E42" s="361"/>
      <c r="F42" s="330"/>
      <c r="G42" s="330">
        <v>1</v>
      </c>
      <c r="H42" s="330"/>
      <c r="I42" s="330"/>
      <c r="J42" s="391" t="s">
        <v>794</v>
      </c>
      <c r="K42" s="85"/>
    </row>
    <row r="43" spans="1:11" ht="31.5" customHeight="1" x14ac:dyDescent="0.2">
      <c r="A43" s="387">
        <v>12</v>
      </c>
      <c r="B43" s="360" t="s">
        <v>740</v>
      </c>
      <c r="C43" s="1084">
        <v>2</v>
      </c>
      <c r="D43" s="1084"/>
      <c r="E43" s="361"/>
      <c r="F43" s="330"/>
      <c r="G43" s="330">
        <v>1</v>
      </c>
      <c r="H43" s="330"/>
      <c r="I43" s="330"/>
      <c r="J43" s="391" t="s">
        <v>795</v>
      </c>
      <c r="K43" s="85"/>
    </row>
    <row r="44" spans="1:11" ht="30.75" customHeight="1" x14ac:dyDescent="0.2">
      <c r="A44" s="387">
        <v>13</v>
      </c>
      <c r="B44" s="363" t="s">
        <v>741</v>
      </c>
      <c r="C44" s="1089">
        <v>2</v>
      </c>
      <c r="D44" s="1089"/>
      <c r="E44" s="364"/>
      <c r="F44" s="330"/>
      <c r="G44" s="330">
        <v>1</v>
      </c>
      <c r="H44" s="330"/>
      <c r="I44" s="330"/>
      <c r="J44" s="392" t="s">
        <v>796</v>
      </c>
      <c r="K44" s="85"/>
    </row>
    <row r="45" spans="1:11" ht="38.25" x14ac:dyDescent="0.2">
      <c r="A45" s="387">
        <v>14</v>
      </c>
      <c r="B45" s="363" t="s">
        <v>742</v>
      </c>
      <c r="C45" s="1089">
        <v>2</v>
      </c>
      <c r="D45" s="1089"/>
      <c r="E45" s="364"/>
      <c r="F45" s="330"/>
      <c r="G45" s="330">
        <v>1</v>
      </c>
      <c r="H45" s="330"/>
      <c r="I45" s="330"/>
      <c r="J45" s="392" t="s">
        <v>742</v>
      </c>
      <c r="K45" s="85"/>
    </row>
    <row r="46" spans="1:11" ht="25.5" x14ac:dyDescent="0.2">
      <c r="A46" s="387">
        <v>15</v>
      </c>
      <c r="B46" s="363" t="s">
        <v>743</v>
      </c>
      <c r="C46" s="1089">
        <v>3</v>
      </c>
      <c r="D46" s="1089"/>
      <c r="E46" s="364"/>
      <c r="F46" s="330">
        <v>1</v>
      </c>
      <c r="G46" s="330"/>
      <c r="H46" s="330"/>
      <c r="I46" s="330"/>
      <c r="J46" s="392" t="s">
        <v>797</v>
      </c>
      <c r="K46" s="85"/>
    </row>
    <row r="47" spans="1:11" ht="38.25" x14ac:dyDescent="0.2">
      <c r="A47" s="387">
        <v>16</v>
      </c>
      <c r="B47" s="363" t="s">
        <v>798</v>
      </c>
      <c r="C47" s="1089"/>
      <c r="D47" s="1089"/>
      <c r="E47" s="364"/>
      <c r="F47" s="330">
        <v>1</v>
      </c>
      <c r="G47" s="330"/>
      <c r="H47" s="330"/>
      <c r="I47" s="330"/>
      <c r="J47" s="392" t="s">
        <v>799</v>
      </c>
      <c r="K47" s="85"/>
    </row>
    <row r="48" spans="1:11" ht="38.25" x14ac:dyDescent="0.2">
      <c r="A48" s="387">
        <v>17</v>
      </c>
      <c r="B48" s="363" t="s">
        <v>744</v>
      </c>
      <c r="C48" s="1089">
        <v>5</v>
      </c>
      <c r="D48" s="1089"/>
      <c r="E48" s="364"/>
      <c r="F48" s="330"/>
      <c r="G48" s="330">
        <v>1</v>
      </c>
      <c r="H48" s="330"/>
      <c r="I48" s="330"/>
      <c r="J48" s="392" t="s">
        <v>800</v>
      </c>
      <c r="K48" s="85"/>
    </row>
    <row r="49" spans="1:13" ht="66.75" customHeight="1" x14ac:dyDescent="0.2">
      <c r="A49" s="387">
        <v>18</v>
      </c>
      <c r="B49" s="363" t="s">
        <v>745</v>
      </c>
      <c r="C49" s="1090"/>
      <c r="D49" s="1091"/>
      <c r="E49" s="363"/>
      <c r="F49" s="393"/>
      <c r="G49" s="393">
        <v>1</v>
      </c>
      <c r="H49" s="393"/>
      <c r="I49" s="393"/>
      <c r="J49" s="392" t="s">
        <v>745</v>
      </c>
      <c r="K49" s="85"/>
    </row>
    <row r="50" spans="1:13" ht="16.5" customHeight="1" x14ac:dyDescent="0.2">
      <c r="A50" s="387">
        <v>19</v>
      </c>
      <c r="B50" s="360" t="s">
        <v>746</v>
      </c>
      <c r="C50" s="1092">
        <v>1</v>
      </c>
      <c r="D50" s="1093"/>
      <c r="E50" s="362"/>
      <c r="F50" s="330"/>
      <c r="G50" s="330">
        <v>1</v>
      </c>
      <c r="H50" s="330"/>
      <c r="I50" s="330">
        <v>1</v>
      </c>
      <c r="J50" s="390" t="s">
        <v>746</v>
      </c>
      <c r="K50" s="85"/>
    </row>
    <row r="51" spans="1:13" s="285" customFormat="1" ht="16.5" customHeight="1" x14ac:dyDescent="0.2">
      <c r="A51" s="387"/>
      <c r="B51" s="1015" t="s">
        <v>747</v>
      </c>
      <c r="C51" s="1015"/>
      <c r="D51" s="1015"/>
      <c r="E51" s="1015"/>
      <c r="F51" s="331">
        <f>SUM(F30:F50)</f>
        <v>5</v>
      </c>
      <c r="G51" s="331">
        <f>SUM(G30:G50)</f>
        <v>14</v>
      </c>
      <c r="H51" s="331">
        <f>SUM(H30:H50)</f>
        <v>0</v>
      </c>
      <c r="I51" s="331">
        <f>SUM(I30:I50)</f>
        <v>1</v>
      </c>
      <c r="J51" s="327">
        <f>+F51+G51+H51+I51</f>
        <v>20</v>
      </c>
    </row>
    <row r="52" spans="1:13" ht="45" customHeight="1" x14ac:dyDescent="0.2">
      <c r="B52" s="598" t="s">
        <v>129</v>
      </c>
      <c r="C52" s="598"/>
      <c r="D52" s="598"/>
      <c r="E52" s="598"/>
      <c r="F52" s="598"/>
      <c r="G52" s="598"/>
      <c r="H52" s="598"/>
      <c r="I52" s="598"/>
      <c r="J52" s="598"/>
      <c r="K52" s="85"/>
    </row>
    <row r="53" spans="1:13" x14ac:dyDescent="0.2">
      <c r="B53" s="561" t="s">
        <v>102</v>
      </c>
      <c r="C53" s="561"/>
      <c r="D53" s="561"/>
      <c r="E53" s="561"/>
      <c r="F53" s="561"/>
      <c r="G53" s="561"/>
      <c r="H53" s="561"/>
      <c r="I53" s="353">
        <v>0.15</v>
      </c>
      <c r="J53" s="366">
        <f>(F58+H58)*I53/J58</f>
        <v>0.03</v>
      </c>
      <c r="K53" s="85"/>
    </row>
    <row r="54" spans="1:13" ht="15" customHeight="1" x14ac:dyDescent="0.2">
      <c r="B54" s="1001" t="s">
        <v>24</v>
      </c>
      <c r="C54" s="1001"/>
      <c r="D54" s="1001"/>
      <c r="E54" s="1001"/>
      <c r="F54" s="296" t="s">
        <v>25</v>
      </c>
      <c r="G54" s="296" t="s">
        <v>26</v>
      </c>
      <c r="H54" s="296" t="s">
        <v>27</v>
      </c>
      <c r="I54" s="296" t="s">
        <v>28</v>
      </c>
      <c r="J54" s="296" t="s">
        <v>29</v>
      </c>
      <c r="K54" s="85"/>
    </row>
    <row r="55" spans="1:13" ht="30.75" customHeight="1" x14ac:dyDescent="0.2">
      <c r="A55" s="4">
        <v>1</v>
      </c>
      <c r="B55" s="1095" t="s">
        <v>748</v>
      </c>
      <c r="C55" s="1096"/>
      <c r="D55" s="1096"/>
      <c r="E55" s="1097"/>
      <c r="F55" s="367">
        <v>1</v>
      </c>
      <c r="G55" s="333">
        <v>1</v>
      </c>
      <c r="H55" s="333"/>
      <c r="I55" s="333"/>
      <c r="J55" s="394" t="s">
        <v>801</v>
      </c>
      <c r="K55" s="395"/>
      <c r="L55" s="396"/>
      <c r="M55" s="396"/>
    </row>
    <row r="56" spans="1:13" ht="25.5" customHeight="1" x14ac:dyDescent="0.2">
      <c r="A56" s="4">
        <v>2</v>
      </c>
      <c r="B56" s="1098" t="s">
        <v>749</v>
      </c>
      <c r="C56" s="1099"/>
      <c r="D56" s="1099"/>
      <c r="E56" s="1100"/>
      <c r="F56" s="367"/>
      <c r="G56" s="333">
        <v>1</v>
      </c>
      <c r="H56" s="333"/>
      <c r="I56" s="333"/>
      <c r="J56" s="390" t="s">
        <v>749</v>
      </c>
      <c r="K56" s="397"/>
      <c r="L56" s="397"/>
      <c r="M56" s="398"/>
    </row>
    <row r="57" spans="1:13" ht="32.25" customHeight="1" x14ac:dyDescent="0.2">
      <c r="A57" s="4">
        <v>3</v>
      </c>
      <c r="B57" s="1098" t="s">
        <v>750</v>
      </c>
      <c r="C57" s="1099"/>
      <c r="D57" s="1099"/>
      <c r="E57" s="1100"/>
      <c r="F57" s="367"/>
      <c r="G57" s="333">
        <v>1</v>
      </c>
      <c r="H57" s="333"/>
      <c r="I57" s="333">
        <v>1</v>
      </c>
      <c r="J57" s="394" t="s">
        <v>802</v>
      </c>
      <c r="K57" s="395"/>
      <c r="L57" s="396"/>
      <c r="M57" s="396"/>
    </row>
    <row r="58" spans="1:13" s="285" customFormat="1" ht="23.25" customHeight="1" x14ac:dyDescent="0.25">
      <c r="A58" s="338"/>
      <c r="B58" s="1015" t="s">
        <v>472</v>
      </c>
      <c r="C58" s="1015"/>
      <c r="D58" s="1015"/>
      <c r="E58" s="1015"/>
      <c r="F58" s="327">
        <f>SUM(F55:F57)</f>
        <v>1</v>
      </c>
      <c r="G58" s="327">
        <f>SUM(G55:G57)</f>
        <v>3</v>
      </c>
      <c r="H58" s="327">
        <f>SUM(H55:H57)</f>
        <v>0</v>
      </c>
      <c r="I58" s="327">
        <f>SUM(I55:I57)</f>
        <v>1</v>
      </c>
      <c r="J58" s="327">
        <f>+F58+G58+H58+I58</f>
        <v>5</v>
      </c>
    </row>
    <row r="59" spans="1:13" ht="45" customHeight="1" x14ac:dyDescent="0.2">
      <c r="B59" s="598" t="s">
        <v>785</v>
      </c>
      <c r="C59" s="598"/>
      <c r="D59" s="598"/>
      <c r="E59" s="598"/>
      <c r="F59" s="598"/>
      <c r="G59" s="598"/>
      <c r="H59" s="598"/>
      <c r="I59" s="598"/>
      <c r="J59" s="598"/>
      <c r="K59" s="85"/>
    </row>
    <row r="60" spans="1:13" ht="15" customHeight="1" x14ac:dyDescent="0.2">
      <c r="A60" s="4">
        <v>1</v>
      </c>
      <c r="B60" s="561" t="s">
        <v>751</v>
      </c>
      <c r="C60" s="561"/>
      <c r="D60" s="561"/>
      <c r="E60" s="561"/>
      <c r="F60" s="561"/>
      <c r="G60" s="561"/>
      <c r="H60" s="561"/>
      <c r="I60" s="353">
        <v>0.05</v>
      </c>
      <c r="J60" s="366">
        <f>(F71+H71)*I60/J71</f>
        <v>0</v>
      </c>
      <c r="K60" s="85"/>
    </row>
    <row r="61" spans="1:13" ht="15" customHeight="1" x14ac:dyDescent="0.2">
      <c r="B61" s="357" t="s">
        <v>330</v>
      </c>
      <c r="C61" s="1094" t="s">
        <v>329</v>
      </c>
      <c r="D61" s="1094"/>
      <c r="E61" s="1094"/>
      <c r="F61" s="1094" t="s">
        <v>114</v>
      </c>
      <c r="G61" s="1094"/>
      <c r="H61" s="1094"/>
      <c r="I61" s="1094" t="s">
        <v>331</v>
      </c>
      <c r="J61" s="1094"/>
      <c r="K61" s="85"/>
    </row>
    <row r="62" spans="1:13" ht="15" customHeight="1" x14ac:dyDescent="0.2">
      <c r="B62" s="365" t="s">
        <v>803</v>
      </c>
      <c r="C62" s="1101" t="s">
        <v>804</v>
      </c>
      <c r="D62" s="1101"/>
      <c r="E62" s="1101"/>
      <c r="F62" s="1101">
        <v>100</v>
      </c>
      <c r="G62" s="1101"/>
      <c r="H62" s="1101"/>
      <c r="I62" s="1102">
        <f>+F62/$F$69</f>
        <v>0.22222222222222221</v>
      </c>
      <c r="J62" s="1102"/>
      <c r="K62" s="81"/>
    </row>
    <row r="63" spans="1:13" ht="15" customHeight="1" x14ac:dyDescent="0.2">
      <c r="B63" s="365" t="s">
        <v>805</v>
      </c>
      <c r="C63" s="1101"/>
      <c r="D63" s="1101"/>
      <c r="E63" s="1101"/>
      <c r="F63" s="1101">
        <v>90</v>
      </c>
      <c r="G63" s="1101"/>
      <c r="H63" s="1101"/>
      <c r="I63" s="1102">
        <f t="shared" ref="I63:I69" si="1">+F63/$F$69</f>
        <v>0.2</v>
      </c>
      <c r="J63" s="1102"/>
      <c r="K63" s="85"/>
    </row>
    <row r="64" spans="1:13" ht="15" customHeight="1" x14ac:dyDescent="0.2">
      <c r="B64" s="365" t="s">
        <v>806</v>
      </c>
      <c r="C64" s="1101"/>
      <c r="D64" s="1101"/>
      <c r="E64" s="1101"/>
      <c r="F64" s="1101">
        <v>80</v>
      </c>
      <c r="G64" s="1101"/>
      <c r="H64" s="1101"/>
      <c r="I64" s="1102">
        <f t="shared" si="1"/>
        <v>0.17777777777777778</v>
      </c>
      <c r="J64" s="1102"/>
      <c r="K64" s="85"/>
    </row>
    <row r="65" spans="1:11" ht="15" customHeight="1" x14ac:dyDescent="0.2">
      <c r="B65" s="365" t="s">
        <v>807</v>
      </c>
      <c r="C65" s="1101"/>
      <c r="D65" s="1101"/>
      <c r="E65" s="1101"/>
      <c r="F65" s="1101">
        <v>70</v>
      </c>
      <c r="G65" s="1101"/>
      <c r="H65" s="1101"/>
      <c r="I65" s="1102">
        <f t="shared" si="1"/>
        <v>0.15555555555555556</v>
      </c>
      <c r="J65" s="1102"/>
      <c r="K65" s="85"/>
    </row>
    <row r="66" spans="1:11" ht="15" customHeight="1" x14ac:dyDescent="0.2">
      <c r="B66" s="365" t="s">
        <v>808</v>
      </c>
      <c r="C66" s="1101"/>
      <c r="D66" s="1101"/>
      <c r="E66" s="1101"/>
      <c r="F66" s="1101">
        <v>60</v>
      </c>
      <c r="G66" s="1101"/>
      <c r="H66" s="1101"/>
      <c r="I66" s="1102">
        <f t="shared" si="1"/>
        <v>0.13333333333333333</v>
      </c>
      <c r="J66" s="1102"/>
      <c r="K66" s="85"/>
    </row>
    <row r="67" spans="1:11" ht="15" customHeight="1" x14ac:dyDescent="0.2">
      <c r="B67" s="368" t="s">
        <v>332</v>
      </c>
      <c r="C67" s="1101"/>
      <c r="D67" s="1101"/>
      <c r="E67" s="1101"/>
      <c r="F67" s="1101">
        <f>SUM(F62:H66)</f>
        <v>400</v>
      </c>
      <c r="G67" s="1101"/>
      <c r="H67" s="1101"/>
      <c r="I67" s="1102">
        <f t="shared" si="1"/>
        <v>0.88888888888888884</v>
      </c>
      <c r="J67" s="1102"/>
      <c r="K67" s="85"/>
    </row>
    <row r="68" spans="1:11" ht="15" customHeight="1" x14ac:dyDescent="0.2">
      <c r="B68" s="369" t="s">
        <v>333</v>
      </c>
      <c r="C68" s="1103"/>
      <c r="D68" s="1103"/>
      <c r="E68" s="1103"/>
      <c r="F68" s="1103">
        <v>50</v>
      </c>
      <c r="G68" s="1103"/>
      <c r="H68" s="1103"/>
      <c r="I68" s="1102">
        <f t="shared" si="1"/>
        <v>0.1111111111111111</v>
      </c>
      <c r="J68" s="1102"/>
      <c r="K68" s="85"/>
    </row>
    <row r="69" spans="1:11" ht="15" customHeight="1" x14ac:dyDescent="0.2">
      <c r="B69" s="370" t="s">
        <v>242</v>
      </c>
      <c r="C69" s="1103"/>
      <c r="D69" s="1103"/>
      <c r="E69" s="1103"/>
      <c r="F69" s="1103">
        <f>+F67+F68</f>
        <v>450</v>
      </c>
      <c r="G69" s="1103"/>
      <c r="H69" s="1103"/>
      <c r="I69" s="1102">
        <f t="shared" si="1"/>
        <v>1</v>
      </c>
      <c r="J69" s="1102"/>
      <c r="K69" s="85"/>
    </row>
    <row r="70" spans="1:11" ht="15" customHeight="1" x14ac:dyDescent="0.2">
      <c r="B70" s="1107" t="s">
        <v>752</v>
      </c>
      <c r="C70" s="1108"/>
      <c r="D70" s="1108"/>
      <c r="E70" s="1109"/>
      <c r="F70" s="296" t="s">
        <v>25</v>
      </c>
      <c r="G70" s="296" t="s">
        <v>26</v>
      </c>
      <c r="H70" s="296" t="s">
        <v>27</v>
      </c>
      <c r="I70" s="296" t="s">
        <v>28</v>
      </c>
      <c r="J70" s="371"/>
      <c r="K70" s="85"/>
    </row>
    <row r="71" spans="1:11" s="285" customFormat="1" ht="23.25" customHeight="1" x14ac:dyDescent="0.25">
      <c r="A71" s="338"/>
      <c r="B71" s="1110"/>
      <c r="C71" s="1111"/>
      <c r="D71" s="1111"/>
      <c r="E71" s="1112"/>
      <c r="F71" s="327"/>
      <c r="G71" s="327">
        <v>1</v>
      </c>
      <c r="H71" s="327"/>
      <c r="I71" s="327">
        <v>1</v>
      </c>
      <c r="J71" s="327">
        <f>+F71+G71+H71+I71</f>
        <v>2</v>
      </c>
    </row>
    <row r="72" spans="1:11" ht="45" customHeight="1" x14ac:dyDescent="0.2">
      <c r="B72" s="598" t="s">
        <v>809</v>
      </c>
      <c r="C72" s="598"/>
      <c r="D72" s="598"/>
      <c r="E72" s="598"/>
      <c r="F72" s="598"/>
      <c r="G72" s="598"/>
      <c r="H72" s="598"/>
      <c r="I72" s="598"/>
      <c r="J72" s="598"/>
      <c r="K72" s="85"/>
    </row>
    <row r="73" spans="1:11" ht="15" customHeight="1" x14ac:dyDescent="0.2">
      <c r="B73" s="561" t="s">
        <v>552</v>
      </c>
      <c r="C73" s="561"/>
      <c r="D73" s="561"/>
      <c r="E73" s="561"/>
      <c r="F73" s="561"/>
      <c r="G73" s="561"/>
      <c r="H73" s="561"/>
      <c r="I73" s="353">
        <v>0.05</v>
      </c>
      <c r="J73" s="366">
        <f>(F83+H83)*I73/J83</f>
        <v>0</v>
      </c>
      <c r="K73" s="85"/>
    </row>
    <row r="74" spans="1:11" ht="15" customHeight="1" x14ac:dyDescent="0.2">
      <c r="B74" s="372" t="s">
        <v>113</v>
      </c>
      <c r="C74" s="1001" t="s">
        <v>114</v>
      </c>
      <c r="D74" s="1001"/>
      <c r="E74" s="1001"/>
      <c r="F74" s="296" t="s">
        <v>25</v>
      </c>
      <c r="G74" s="296" t="s">
        <v>26</v>
      </c>
      <c r="H74" s="296" t="s">
        <v>27</v>
      </c>
      <c r="I74" s="296" t="s">
        <v>28</v>
      </c>
      <c r="J74" s="296" t="s">
        <v>29</v>
      </c>
      <c r="K74" s="85"/>
    </row>
    <row r="75" spans="1:11" ht="15" customHeight="1" x14ac:dyDescent="0.2">
      <c r="A75" s="4">
        <v>1</v>
      </c>
      <c r="B75" s="373" t="s">
        <v>561</v>
      </c>
      <c r="C75" s="1104"/>
      <c r="D75" s="1105"/>
      <c r="E75" s="1106"/>
      <c r="F75" s="330"/>
      <c r="G75" s="330">
        <v>1</v>
      </c>
      <c r="H75" s="330"/>
      <c r="I75" s="330"/>
      <c r="J75" s="374"/>
      <c r="K75" s="81"/>
    </row>
    <row r="76" spans="1:11" ht="15" customHeight="1" x14ac:dyDescent="0.2">
      <c r="A76" s="4">
        <v>2</v>
      </c>
      <c r="B76" s="373" t="s">
        <v>753</v>
      </c>
      <c r="C76" s="1104"/>
      <c r="D76" s="1105"/>
      <c r="E76" s="1106"/>
      <c r="F76" s="330"/>
      <c r="G76" s="330">
        <v>1</v>
      </c>
      <c r="H76" s="330"/>
      <c r="I76" s="330"/>
      <c r="J76" s="399"/>
      <c r="K76" s="81"/>
    </row>
    <row r="77" spans="1:11" ht="15" customHeight="1" x14ac:dyDescent="0.2">
      <c r="A77" s="4">
        <v>3</v>
      </c>
      <c r="B77" s="373" t="s">
        <v>754</v>
      </c>
      <c r="C77" s="1104"/>
      <c r="D77" s="1105"/>
      <c r="E77" s="1106"/>
      <c r="F77" s="330"/>
      <c r="G77" s="330">
        <v>1</v>
      </c>
      <c r="H77" s="330"/>
      <c r="I77" s="330"/>
      <c r="J77" s="374"/>
      <c r="K77" s="81"/>
    </row>
    <row r="78" spans="1:11" ht="15" customHeight="1" x14ac:dyDescent="0.2">
      <c r="A78" s="4">
        <v>4</v>
      </c>
      <c r="B78" s="373" t="s">
        <v>755</v>
      </c>
      <c r="C78" s="1104"/>
      <c r="D78" s="1105"/>
      <c r="E78" s="1106"/>
      <c r="F78" s="330"/>
      <c r="G78" s="330">
        <v>1</v>
      </c>
      <c r="H78" s="330"/>
      <c r="I78" s="330"/>
      <c r="J78" s="374"/>
      <c r="K78" s="81"/>
    </row>
    <row r="79" spans="1:11" ht="15" customHeight="1" x14ac:dyDescent="0.2">
      <c r="A79" s="4">
        <v>5</v>
      </c>
      <c r="B79" s="373" t="s">
        <v>756</v>
      </c>
      <c r="C79" s="1104"/>
      <c r="D79" s="1105"/>
      <c r="E79" s="1106"/>
      <c r="F79" s="330"/>
      <c r="G79" s="330">
        <v>1</v>
      </c>
      <c r="H79" s="330"/>
      <c r="I79" s="330"/>
      <c r="J79" s="374"/>
      <c r="K79" s="81"/>
    </row>
    <row r="80" spans="1:11" ht="15" customHeight="1" x14ac:dyDescent="0.2">
      <c r="A80" s="4">
        <v>6</v>
      </c>
      <c r="B80" s="373" t="s">
        <v>553</v>
      </c>
      <c r="C80" s="1104"/>
      <c r="D80" s="1105"/>
      <c r="E80" s="1106"/>
      <c r="F80" s="330"/>
      <c r="G80" s="330">
        <v>1</v>
      </c>
      <c r="H80" s="330"/>
      <c r="I80" s="330"/>
      <c r="J80" s="374"/>
      <c r="K80" s="81"/>
    </row>
    <row r="81" spans="1:11" ht="15" customHeight="1" x14ac:dyDescent="0.2">
      <c r="A81" s="4">
        <v>7</v>
      </c>
      <c r="B81" s="373" t="s">
        <v>757</v>
      </c>
      <c r="C81" s="1104"/>
      <c r="D81" s="1105"/>
      <c r="E81" s="1106"/>
      <c r="F81" s="330"/>
      <c r="G81" s="330">
        <v>1</v>
      </c>
      <c r="H81" s="330"/>
      <c r="I81" s="330"/>
      <c r="J81" s="374"/>
      <c r="K81" s="81"/>
    </row>
    <row r="82" spans="1:11" ht="15" customHeight="1" x14ac:dyDescent="0.2">
      <c r="A82" s="4">
        <v>8</v>
      </c>
      <c r="B82" s="336" t="s">
        <v>758</v>
      </c>
      <c r="C82" s="1104"/>
      <c r="D82" s="1105"/>
      <c r="E82" s="1106"/>
      <c r="F82" s="330"/>
      <c r="G82" s="330">
        <v>1</v>
      </c>
      <c r="H82" s="330"/>
      <c r="I82" s="330">
        <v>1</v>
      </c>
      <c r="J82" s="399"/>
      <c r="K82" s="81"/>
    </row>
    <row r="83" spans="1:11" s="285" customFormat="1" ht="15" customHeight="1" x14ac:dyDescent="0.25">
      <c r="A83" s="338"/>
      <c r="B83" s="1014" t="s">
        <v>759</v>
      </c>
      <c r="C83" s="1014"/>
      <c r="D83" s="1014"/>
      <c r="E83" s="1014"/>
      <c r="F83" s="331">
        <f>SUM(F75:F82)</f>
        <v>0</v>
      </c>
      <c r="G83" s="331">
        <f>SUM(G75:G82)</f>
        <v>8</v>
      </c>
      <c r="H83" s="331">
        <f>SUM(H75:H82)</f>
        <v>0</v>
      </c>
      <c r="I83" s="331">
        <f>SUM(I75:I82)</f>
        <v>1</v>
      </c>
      <c r="J83" s="400">
        <f>+F83+G83+H83+I83</f>
        <v>9</v>
      </c>
    </row>
    <row r="84" spans="1:11" ht="52.5" customHeight="1" x14ac:dyDescent="0.2">
      <c r="B84" s="598"/>
      <c r="C84" s="598"/>
      <c r="D84" s="598"/>
      <c r="E84" s="598"/>
      <c r="F84" s="598"/>
      <c r="G84" s="598"/>
      <c r="H84" s="598"/>
      <c r="I84" s="598"/>
      <c r="J84" s="598"/>
      <c r="K84" s="85"/>
    </row>
    <row r="85" spans="1:11" x14ac:dyDescent="0.2">
      <c r="B85" s="561" t="s">
        <v>466</v>
      </c>
      <c r="C85" s="561"/>
      <c r="D85" s="561"/>
      <c r="E85" s="561"/>
      <c r="F85" s="561"/>
      <c r="G85" s="561"/>
      <c r="H85" s="561"/>
      <c r="I85" s="353">
        <v>0.2</v>
      </c>
      <c r="J85" s="366">
        <f>(F96+H96)*I85/J96</f>
        <v>8.8888888888888892E-2</v>
      </c>
      <c r="K85" s="85"/>
    </row>
    <row r="86" spans="1:11" ht="15" customHeight="1" x14ac:dyDescent="0.2">
      <c r="B86" s="1001" t="s">
        <v>24</v>
      </c>
      <c r="C86" s="1001"/>
      <c r="D86" s="1001"/>
      <c r="E86" s="1001"/>
      <c r="F86" s="296" t="s">
        <v>25</v>
      </c>
      <c r="G86" s="296" t="s">
        <v>26</v>
      </c>
      <c r="H86" s="296" t="s">
        <v>27</v>
      </c>
      <c r="I86" s="296" t="s">
        <v>28</v>
      </c>
      <c r="J86" s="296" t="s">
        <v>29</v>
      </c>
      <c r="K86" s="85"/>
    </row>
    <row r="87" spans="1:11" ht="15" customHeight="1" x14ac:dyDescent="0.2">
      <c r="B87" s="296"/>
      <c r="C87" s="1083" t="s">
        <v>727</v>
      </c>
      <c r="D87" s="1083"/>
      <c r="E87" s="401" t="s">
        <v>728</v>
      </c>
      <c r="F87" s="296"/>
      <c r="G87" s="296"/>
      <c r="H87" s="296"/>
      <c r="I87" s="296"/>
      <c r="J87" s="296"/>
      <c r="K87" s="85"/>
    </row>
    <row r="88" spans="1:11" ht="89.25" x14ac:dyDescent="0.2">
      <c r="A88" s="4">
        <v>1</v>
      </c>
      <c r="B88" s="363" t="s">
        <v>760</v>
      </c>
      <c r="C88" s="1114"/>
      <c r="D88" s="1115"/>
      <c r="E88" s="402"/>
      <c r="F88" s="330">
        <v>1</v>
      </c>
      <c r="G88" s="330"/>
      <c r="H88" s="330"/>
      <c r="I88" s="330"/>
      <c r="J88" s="392" t="s">
        <v>810</v>
      </c>
      <c r="K88" s="85"/>
    </row>
    <row r="89" spans="1:11" ht="25.5" x14ac:dyDescent="0.2">
      <c r="A89" s="4">
        <v>2</v>
      </c>
      <c r="B89" s="363" t="s">
        <v>761</v>
      </c>
      <c r="C89" s="1113">
        <v>5</v>
      </c>
      <c r="D89" s="1113"/>
      <c r="E89" s="376"/>
      <c r="F89" s="330">
        <v>1</v>
      </c>
      <c r="G89" s="330"/>
      <c r="H89" s="330"/>
      <c r="I89" s="330"/>
      <c r="J89" s="392" t="s">
        <v>761</v>
      </c>
      <c r="K89" s="85"/>
    </row>
    <row r="90" spans="1:11" ht="38.25" x14ac:dyDescent="0.2">
      <c r="A90" s="4">
        <v>3</v>
      </c>
      <c r="B90" s="363" t="s">
        <v>762</v>
      </c>
      <c r="C90" s="1089">
        <v>4</v>
      </c>
      <c r="D90" s="1089"/>
      <c r="E90" s="364"/>
      <c r="F90" s="330">
        <v>1</v>
      </c>
      <c r="G90" s="330"/>
      <c r="H90" s="330"/>
      <c r="I90" s="330"/>
      <c r="J90" s="392" t="s">
        <v>762</v>
      </c>
      <c r="K90" s="85"/>
    </row>
    <row r="91" spans="1:11" ht="38.25" x14ac:dyDescent="0.2">
      <c r="A91" s="4">
        <v>4</v>
      </c>
      <c r="B91" s="363" t="s">
        <v>763</v>
      </c>
      <c r="C91" s="1089">
        <v>3</v>
      </c>
      <c r="D91" s="1089"/>
      <c r="E91" s="364"/>
      <c r="F91" s="330">
        <v>1</v>
      </c>
      <c r="G91" s="330"/>
      <c r="H91" s="330"/>
      <c r="I91" s="330"/>
      <c r="J91" s="392" t="s">
        <v>811</v>
      </c>
      <c r="K91" s="85"/>
    </row>
    <row r="92" spans="1:11" ht="29.25" customHeight="1" x14ac:dyDescent="0.2">
      <c r="A92" s="4">
        <v>5</v>
      </c>
      <c r="B92" s="363" t="s">
        <v>764</v>
      </c>
      <c r="C92" s="1089">
        <v>2</v>
      </c>
      <c r="D92" s="1089"/>
      <c r="E92" s="364"/>
      <c r="F92" s="330"/>
      <c r="G92" s="330">
        <v>1</v>
      </c>
      <c r="H92" s="330"/>
      <c r="I92" s="330"/>
      <c r="J92" s="392" t="s">
        <v>764</v>
      </c>
      <c r="K92" s="85"/>
    </row>
    <row r="93" spans="1:11" ht="51" x14ac:dyDescent="0.2">
      <c r="A93" s="4">
        <v>6</v>
      </c>
      <c r="B93" s="363" t="s">
        <v>765</v>
      </c>
      <c r="C93" s="1089">
        <v>1</v>
      </c>
      <c r="D93" s="1089"/>
      <c r="E93" s="364"/>
      <c r="F93" s="330"/>
      <c r="G93" s="375">
        <v>1</v>
      </c>
      <c r="H93" s="375"/>
      <c r="I93" s="375"/>
      <c r="J93" s="392" t="s">
        <v>765</v>
      </c>
      <c r="K93" s="85"/>
    </row>
    <row r="94" spans="1:11" ht="51" x14ac:dyDescent="0.2">
      <c r="A94" s="4">
        <v>7</v>
      </c>
      <c r="B94" s="363" t="s">
        <v>766</v>
      </c>
      <c r="C94" s="1113">
        <v>6</v>
      </c>
      <c r="D94" s="1113"/>
      <c r="E94" s="376"/>
      <c r="F94" s="330"/>
      <c r="G94" s="375">
        <v>1</v>
      </c>
      <c r="H94" s="375"/>
      <c r="I94" s="375"/>
      <c r="J94" s="392" t="s">
        <v>766</v>
      </c>
      <c r="K94" s="85"/>
    </row>
    <row r="95" spans="1:11" ht="63.75" x14ac:dyDescent="0.2">
      <c r="A95" s="4">
        <v>8</v>
      </c>
      <c r="B95" s="403" t="s">
        <v>767</v>
      </c>
      <c r="C95" s="1113">
        <v>7</v>
      </c>
      <c r="D95" s="1113"/>
      <c r="E95" s="376"/>
      <c r="F95" s="330"/>
      <c r="G95" s="375">
        <v>1</v>
      </c>
      <c r="H95" s="375"/>
      <c r="I95" s="375">
        <v>1</v>
      </c>
      <c r="J95" s="404" t="s">
        <v>767</v>
      </c>
      <c r="K95" s="85"/>
    </row>
    <row r="96" spans="1:11" s="285" customFormat="1" ht="15" customHeight="1" x14ac:dyDescent="0.25">
      <c r="A96" s="338"/>
      <c r="B96" s="377" t="s">
        <v>469</v>
      </c>
      <c r="C96" s="377"/>
      <c r="D96" s="377"/>
      <c r="E96" s="377"/>
      <c r="F96" s="405">
        <f>SUM(F88:F95)</f>
        <v>4</v>
      </c>
      <c r="G96" s="405">
        <f>SUM(G88:G95)</f>
        <v>4</v>
      </c>
      <c r="H96" s="405">
        <f>SUM(H88:H95)</f>
        <v>0</v>
      </c>
      <c r="I96" s="405">
        <f>SUM(I88:I95)</f>
        <v>1</v>
      </c>
      <c r="J96" s="406">
        <f>+F96+G96+H96+I96</f>
        <v>9</v>
      </c>
    </row>
    <row r="97" spans="1:11" ht="45" customHeight="1" x14ac:dyDescent="0.2">
      <c r="B97" s="1121" t="s">
        <v>785</v>
      </c>
      <c r="C97" s="1121"/>
      <c r="D97" s="1121"/>
      <c r="E97" s="1121"/>
      <c r="F97" s="1121"/>
      <c r="G97" s="1121"/>
      <c r="H97" s="1121"/>
      <c r="I97" s="1121"/>
      <c r="J97" s="1121"/>
      <c r="K97" s="352"/>
    </row>
    <row r="98" spans="1:11" x14ac:dyDescent="0.2">
      <c r="B98" s="561" t="s">
        <v>341</v>
      </c>
      <c r="C98" s="561"/>
      <c r="D98" s="561"/>
      <c r="E98" s="561"/>
      <c r="F98" s="561"/>
      <c r="G98" s="561"/>
      <c r="H98" s="561"/>
      <c r="I98" s="353">
        <v>0.05</v>
      </c>
      <c r="J98" s="366">
        <f>(F104+H104)*I98/J104</f>
        <v>0.04</v>
      </c>
      <c r="K98" s="85"/>
    </row>
    <row r="99" spans="1:11" ht="15" customHeight="1" x14ac:dyDescent="0.2">
      <c r="B99" s="1001" t="s">
        <v>24</v>
      </c>
      <c r="C99" s="1001"/>
      <c r="D99" s="1001"/>
      <c r="E99" s="1001"/>
      <c r="F99" s="296" t="s">
        <v>25</v>
      </c>
      <c r="G99" s="296" t="s">
        <v>26</v>
      </c>
      <c r="H99" s="296" t="s">
        <v>27</v>
      </c>
      <c r="I99" s="296" t="s">
        <v>28</v>
      </c>
      <c r="J99" s="296" t="s">
        <v>29</v>
      </c>
      <c r="K99" s="85"/>
    </row>
    <row r="100" spans="1:11" ht="15" customHeight="1" x14ac:dyDescent="0.2">
      <c r="A100" s="4">
        <v>1</v>
      </c>
      <c r="B100" s="1116" t="s">
        <v>661</v>
      </c>
      <c r="C100" s="1117"/>
      <c r="D100" s="1117"/>
      <c r="E100" s="1118"/>
      <c r="F100" s="330">
        <v>1</v>
      </c>
      <c r="G100" s="351"/>
      <c r="H100" s="351"/>
      <c r="I100" s="351"/>
      <c r="J100" s="392" t="s">
        <v>812</v>
      </c>
      <c r="K100" s="378"/>
    </row>
    <row r="101" spans="1:11" ht="15" customHeight="1" x14ac:dyDescent="0.2">
      <c r="A101" s="4">
        <v>2</v>
      </c>
      <c r="B101" s="1116" t="s">
        <v>768</v>
      </c>
      <c r="C101" s="1117"/>
      <c r="D101" s="1117"/>
      <c r="E101" s="1118"/>
      <c r="F101" s="330">
        <v>1</v>
      </c>
      <c r="G101" s="351"/>
      <c r="H101" s="351"/>
      <c r="I101" s="351"/>
      <c r="J101" s="392" t="s">
        <v>813</v>
      </c>
      <c r="K101" s="378"/>
    </row>
    <row r="102" spans="1:11" ht="15" customHeight="1" x14ac:dyDescent="0.2">
      <c r="A102" s="4">
        <v>3</v>
      </c>
      <c r="B102" s="1116" t="s">
        <v>814</v>
      </c>
      <c r="C102" s="1117"/>
      <c r="D102" s="1117"/>
      <c r="E102" s="1118"/>
      <c r="F102" s="330">
        <v>1</v>
      </c>
      <c r="G102" s="351"/>
      <c r="H102" s="351"/>
      <c r="I102" s="351"/>
      <c r="J102" s="392" t="s">
        <v>815</v>
      </c>
      <c r="K102" s="378"/>
    </row>
    <row r="103" spans="1:11" ht="15" customHeight="1" x14ac:dyDescent="0.2">
      <c r="A103" s="4">
        <v>4</v>
      </c>
      <c r="B103" s="1119" t="s">
        <v>769</v>
      </c>
      <c r="C103" s="1119"/>
      <c r="D103" s="1119"/>
      <c r="E103" s="1119"/>
      <c r="F103" s="330"/>
      <c r="G103" s="351">
        <v>1</v>
      </c>
      <c r="H103" s="351">
        <v>1</v>
      </c>
      <c r="I103" s="351"/>
      <c r="J103" s="392" t="s">
        <v>816</v>
      </c>
      <c r="K103" s="85"/>
    </row>
    <row r="104" spans="1:11" s="285" customFormat="1" ht="15" customHeight="1" x14ac:dyDescent="0.25">
      <c r="A104" s="338"/>
      <c r="B104" s="1063" t="s">
        <v>343</v>
      </c>
      <c r="C104" s="1063"/>
      <c r="D104" s="1063"/>
      <c r="E104" s="1063"/>
      <c r="F104" s="331">
        <f>SUM(F100:F103)</f>
        <v>3</v>
      </c>
      <c r="G104" s="331">
        <f>SUM(G100:G103)</f>
        <v>1</v>
      </c>
      <c r="H104" s="331">
        <f>SUM(H100:H103)</f>
        <v>1</v>
      </c>
      <c r="I104" s="331">
        <f>SUM(I100:I103)</f>
        <v>0</v>
      </c>
      <c r="J104" s="331">
        <f>+F104+G104+H104+I104</f>
        <v>5</v>
      </c>
    </row>
    <row r="105" spans="1:11" ht="45" customHeight="1" x14ac:dyDescent="0.2">
      <c r="B105" s="1120" t="s">
        <v>129</v>
      </c>
      <c r="C105" s="1120"/>
      <c r="D105" s="1120"/>
      <c r="E105" s="1120"/>
      <c r="F105" s="1120"/>
      <c r="G105" s="1120"/>
      <c r="H105" s="1120"/>
      <c r="I105" s="1120"/>
      <c r="J105" s="1120"/>
      <c r="K105" s="85"/>
    </row>
    <row r="106" spans="1:11" x14ac:dyDescent="0.2">
      <c r="B106" s="561" t="s">
        <v>770</v>
      </c>
      <c r="C106" s="561"/>
      <c r="D106" s="561"/>
      <c r="E106" s="561"/>
      <c r="F106" s="561"/>
      <c r="G106" s="561"/>
      <c r="H106" s="561"/>
      <c r="I106" s="353">
        <v>0.1</v>
      </c>
      <c r="J106" s="366">
        <f>(F115+H115)*I106/J115</f>
        <v>6.6666666666666666E-2</v>
      </c>
      <c r="K106" s="85"/>
    </row>
    <row r="107" spans="1:11" ht="15" customHeight="1" x14ac:dyDescent="0.2">
      <c r="B107" s="1001" t="s">
        <v>24</v>
      </c>
      <c r="C107" s="1001"/>
      <c r="D107" s="1001"/>
      <c r="E107" s="1001"/>
      <c r="F107" s="296" t="s">
        <v>25</v>
      </c>
      <c r="G107" s="296" t="s">
        <v>26</v>
      </c>
      <c r="H107" s="296" t="s">
        <v>27</v>
      </c>
      <c r="I107" s="296" t="s">
        <v>28</v>
      </c>
      <c r="J107" s="296" t="s">
        <v>29</v>
      </c>
      <c r="K107" s="85"/>
    </row>
    <row r="108" spans="1:11" ht="53.25" customHeight="1" x14ac:dyDescent="0.2">
      <c r="A108" s="4">
        <v>1</v>
      </c>
      <c r="B108" s="1116" t="s">
        <v>771</v>
      </c>
      <c r="C108" s="1117"/>
      <c r="D108" s="1117"/>
      <c r="E108" s="1118"/>
      <c r="F108" s="330">
        <v>1</v>
      </c>
      <c r="G108" s="351"/>
      <c r="H108" s="351"/>
      <c r="I108" s="351"/>
      <c r="J108" s="407" t="s">
        <v>771</v>
      </c>
      <c r="K108" s="85"/>
    </row>
    <row r="109" spans="1:11" ht="37.5" customHeight="1" x14ac:dyDescent="0.2">
      <c r="A109" s="4">
        <v>2</v>
      </c>
      <c r="B109" s="1116" t="s">
        <v>772</v>
      </c>
      <c r="C109" s="1117"/>
      <c r="D109" s="1117"/>
      <c r="E109" s="1118"/>
      <c r="F109" s="330">
        <v>1</v>
      </c>
      <c r="G109" s="351"/>
      <c r="H109" s="351"/>
      <c r="I109" s="351"/>
      <c r="J109" s="407" t="s">
        <v>772</v>
      </c>
      <c r="K109" s="85"/>
    </row>
    <row r="110" spans="1:11" ht="37.5" customHeight="1" x14ac:dyDescent="0.2">
      <c r="A110" s="4">
        <v>4</v>
      </c>
      <c r="B110" s="1123" t="s">
        <v>773</v>
      </c>
      <c r="C110" s="1124"/>
      <c r="D110" s="1124"/>
      <c r="E110" s="1125"/>
      <c r="F110" s="293">
        <v>1</v>
      </c>
      <c r="G110" s="379"/>
      <c r="H110" s="379"/>
      <c r="I110" s="379"/>
      <c r="J110" s="407" t="s">
        <v>817</v>
      </c>
      <c r="K110" s="81"/>
    </row>
    <row r="111" spans="1:11" ht="37.5" customHeight="1" x14ac:dyDescent="0.2">
      <c r="A111" s="4">
        <v>5</v>
      </c>
      <c r="B111" s="1123" t="s">
        <v>774</v>
      </c>
      <c r="C111" s="1124"/>
      <c r="D111" s="1124"/>
      <c r="E111" s="1125"/>
      <c r="F111" s="293">
        <v>1</v>
      </c>
      <c r="G111" s="379"/>
      <c r="H111" s="379"/>
      <c r="I111" s="379"/>
      <c r="J111" s="407" t="s">
        <v>818</v>
      </c>
      <c r="K111" s="85"/>
    </row>
    <row r="112" spans="1:11" ht="37.5" customHeight="1" x14ac:dyDescent="0.2">
      <c r="A112" s="4">
        <v>6</v>
      </c>
      <c r="B112" s="1119" t="s">
        <v>775</v>
      </c>
      <c r="C112" s="1119"/>
      <c r="D112" s="1119"/>
      <c r="E112" s="1119"/>
      <c r="F112" s="330"/>
      <c r="G112" s="351"/>
      <c r="H112" s="351"/>
      <c r="I112" s="351"/>
      <c r="J112" s="407" t="s">
        <v>819</v>
      </c>
      <c r="K112" s="85"/>
    </row>
    <row r="113" spans="1:11" ht="37.5" customHeight="1" x14ac:dyDescent="0.2">
      <c r="A113" s="4">
        <v>7</v>
      </c>
      <c r="B113" s="1119" t="s">
        <v>776</v>
      </c>
      <c r="C113" s="1119"/>
      <c r="D113" s="1119"/>
      <c r="E113" s="1119"/>
      <c r="F113" s="330"/>
      <c r="G113" s="351">
        <v>1</v>
      </c>
      <c r="H113" s="351"/>
      <c r="I113" s="351"/>
      <c r="J113" s="407" t="s">
        <v>820</v>
      </c>
      <c r="K113" s="85"/>
    </row>
    <row r="114" spans="1:11" ht="21.75" customHeight="1" x14ac:dyDescent="0.2">
      <c r="A114" s="4">
        <v>8</v>
      </c>
      <c r="B114" s="3" t="s">
        <v>600</v>
      </c>
      <c r="F114" s="330"/>
      <c r="G114" s="351">
        <v>1</v>
      </c>
      <c r="H114" s="351"/>
      <c r="I114" s="351"/>
      <c r="J114" s="407"/>
      <c r="K114" s="85"/>
    </row>
    <row r="115" spans="1:11" s="322" customFormat="1" ht="18" customHeight="1" x14ac:dyDescent="0.2">
      <c r="A115" s="343"/>
      <c r="B115" s="1122" t="s">
        <v>353</v>
      </c>
      <c r="C115" s="1122"/>
      <c r="D115" s="1122"/>
      <c r="E115" s="1122"/>
      <c r="F115" s="408">
        <f>SUM(F108:F114)</f>
        <v>4</v>
      </c>
      <c r="G115" s="408">
        <f t="shared" ref="G115:I115" si="2">SUM(G108:G114)</f>
        <v>2</v>
      </c>
      <c r="H115" s="408">
        <f t="shared" si="2"/>
        <v>0</v>
      </c>
      <c r="I115" s="408">
        <f t="shared" si="2"/>
        <v>0</v>
      </c>
      <c r="J115" s="409">
        <f>+F115+G115+H115+I115</f>
        <v>6</v>
      </c>
      <c r="K115" s="285"/>
    </row>
    <row r="116" spans="1:11" ht="45" customHeight="1" x14ac:dyDescent="0.2">
      <c r="B116" s="598" t="s">
        <v>785</v>
      </c>
      <c r="C116" s="598"/>
      <c r="D116" s="598"/>
      <c r="E116" s="598"/>
      <c r="F116" s="598"/>
      <c r="G116" s="598"/>
      <c r="H116" s="598"/>
      <c r="I116" s="598"/>
      <c r="J116" s="598"/>
      <c r="K116" s="85"/>
    </row>
    <row r="117" spans="1:11" x14ac:dyDescent="0.2">
      <c r="B117" s="561" t="s">
        <v>602</v>
      </c>
      <c r="C117" s="561"/>
      <c r="D117" s="561"/>
      <c r="E117" s="561"/>
      <c r="F117" s="561"/>
      <c r="G117" s="561"/>
      <c r="H117" s="561"/>
      <c r="I117" s="353">
        <v>0.15</v>
      </c>
      <c r="J117" s="366">
        <f>(F122+H122)*I117/J122</f>
        <v>0.11249999999999999</v>
      </c>
      <c r="K117" s="85"/>
    </row>
    <row r="118" spans="1:11" ht="15" customHeight="1" x14ac:dyDescent="0.2">
      <c r="B118" s="1001" t="s">
        <v>24</v>
      </c>
      <c r="C118" s="1001"/>
      <c r="D118" s="1001"/>
      <c r="E118" s="1001"/>
      <c r="F118" s="296" t="s">
        <v>25</v>
      </c>
      <c r="G118" s="296" t="s">
        <v>26</v>
      </c>
      <c r="H118" s="296" t="s">
        <v>27</v>
      </c>
      <c r="I118" s="296" t="s">
        <v>28</v>
      </c>
      <c r="J118" s="296" t="s">
        <v>29</v>
      </c>
      <c r="K118" s="85"/>
    </row>
    <row r="119" spans="1:11" ht="45.75" customHeight="1" x14ac:dyDescent="0.2">
      <c r="A119" s="4">
        <v>1</v>
      </c>
      <c r="B119" s="1116" t="s">
        <v>777</v>
      </c>
      <c r="C119" s="1117"/>
      <c r="D119" s="1117"/>
      <c r="E119" s="1118"/>
      <c r="F119" s="330">
        <v>1</v>
      </c>
      <c r="G119" s="351"/>
      <c r="H119" s="351"/>
      <c r="I119" s="351"/>
      <c r="J119" s="407" t="s">
        <v>777</v>
      </c>
      <c r="K119" s="85"/>
    </row>
    <row r="120" spans="1:11" ht="57" customHeight="1" x14ac:dyDescent="0.2">
      <c r="A120" s="4">
        <v>2</v>
      </c>
      <c r="B120" s="1116" t="s">
        <v>778</v>
      </c>
      <c r="C120" s="1117"/>
      <c r="D120" s="1117"/>
      <c r="E120" s="1118"/>
      <c r="F120" s="330">
        <v>1</v>
      </c>
      <c r="G120" s="351"/>
      <c r="H120" s="351"/>
      <c r="I120" s="351">
        <v>1</v>
      </c>
      <c r="J120" s="410" t="s">
        <v>778</v>
      </c>
      <c r="K120" s="85"/>
    </row>
    <row r="121" spans="1:11" ht="57" customHeight="1" x14ac:dyDescent="0.2">
      <c r="A121" s="4">
        <v>3</v>
      </c>
      <c r="B121" s="411" t="s">
        <v>609</v>
      </c>
      <c r="C121" s="380"/>
      <c r="D121" s="380"/>
      <c r="E121" s="381"/>
      <c r="F121" s="330"/>
      <c r="G121" s="351"/>
      <c r="H121" s="351">
        <v>1</v>
      </c>
      <c r="I121" s="351"/>
      <c r="J121" s="374"/>
      <c r="K121" s="85"/>
    </row>
    <row r="122" spans="1:11" s="322" customFormat="1" ht="15" customHeight="1" x14ac:dyDescent="0.2">
      <c r="A122" s="343"/>
      <c r="B122" s="1130" t="s">
        <v>363</v>
      </c>
      <c r="C122" s="1131"/>
      <c r="D122" s="1131"/>
      <c r="E122" s="1132"/>
      <c r="F122" s="408">
        <f>SUM(F119:F121)</f>
        <v>2</v>
      </c>
      <c r="G122" s="408">
        <f t="shared" ref="G122:I122" si="3">SUM(G119:G121)</f>
        <v>0</v>
      </c>
      <c r="H122" s="408">
        <f t="shared" si="3"/>
        <v>1</v>
      </c>
      <c r="I122" s="408">
        <f t="shared" si="3"/>
        <v>1</v>
      </c>
      <c r="J122" s="409">
        <f>+F122+G122+H122+I122</f>
        <v>4</v>
      </c>
    </row>
    <row r="123" spans="1:11" ht="45" customHeight="1" x14ac:dyDescent="0.2">
      <c r="B123" s="598" t="s">
        <v>785</v>
      </c>
      <c r="C123" s="598"/>
      <c r="D123" s="598"/>
      <c r="E123" s="598"/>
      <c r="F123" s="598"/>
      <c r="G123" s="598"/>
      <c r="H123" s="598"/>
      <c r="I123" s="598"/>
      <c r="J123" s="598"/>
    </row>
    <row r="124" spans="1:11" x14ac:dyDescent="0.2">
      <c r="B124" s="519" t="s">
        <v>716</v>
      </c>
      <c r="C124" s="519"/>
      <c r="D124" s="519"/>
      <c r="E124" s="519"/>
      <c r="F124" s="519"/>
      <c r="G124" s="519"/>
      <c r="H124" s="519"/>
      <c r="I124" s="519"/>
      <c r="J124" s="366"/>
    </row>
    <row r="125" spans="1:11" ht="15" customHeight="1" x14ac:dyDescent="0.2">
      <c r="B125" s="1001" t="s">
        <v>24</v>
      </c>
      <c r="C125" s="1001"/>
      <c r="D125" s="1001"/>
      <c r="E125" s="1001"/>
      <c r="F125" s="296" t="s">
        <v>25</v>
      </c>
      <c r="G125" s="296" t="s">
        <v>26</v>
      </c>
      <c r="H125" s="296" t="s">
        <v>27</v>
      </c>
      <c r="I125" s="296" t="s">
        <v>28</v>
      </c>
      <c r="J125" s="296" t="s">
        <v>29</v>
      </c>
    </row>
    <row r="126" spans="1:11" ht="15" customHeight="1" x14ac:dyDescent="0.2">
      <c r="B126" s="1104"/>
      <c r="C126" s="1105"/>
      <c r="D126" s="1105"/>
      <c r="E126" s="1106"/>
      <c r="F126" s="351"/>
      <c r="G126" s="351"/>
      <c r="H126" s="351"/>
      <c r="I126" s="351"/>
      <c r="J126" s="382"/>
    </row>
    <row r="127" spans="1:11" ht="15" customHeight="1" x14ac:dyDescent="0.2">
      <c r="B127" s="1104"/>
      <c r="C127" s="1105"/>
      <c r="D127" s="1105"/>
      <c r="E127" s="1106"/>
      <c r="F127" s="351"/>
      <c r="G127" s="351"/>
      <c r="H127" s="351"/>
      <c r="I127" s="351"/>
      <c r="J127" s="382"/>
    </row>
    <row r="128" spans="1:11" ht="15" customHeight="1" x14ac:dyDescent="0.2">
      <c r="B128" s="1104"/>
      <c r="C128" s="1105"/>
      <c r="D128" s="1105"/>
      <c r="E128" s="1106"/>
      <c r="F128" s="351"/>
      <c r="G128" s="351"/>
      <c r="H128" s="351"/>
      <c r="I128" s="351"/>
      <c r="J128" s="382"/>
    </row>
    <row r="129" spans="2:10" ht="45" customHeight="1" x14ac:dyDescent="0.2">
      <c r="B129" s="598" t="s">
        <v>83</v>
      </c>
      <c r="C129" s="598"/>
      <c r="D129" s="598"/>
      <c r="E129" s="598"/>
      <c r="F129" s="598"/>
      <c r="G129" s="598"/>
      <c r="H129" s="598"/>
      <c r="I129" s="598"/>
      <c r="J129" s="366"/>
    </row>
    <row r="130" spans="2:10" x14ac:dyDescent="0.2">
      <c r="B130" s="1127" t="s">
        <v>232</v>
      </c>
      <c r="C130" s="1128"/>
      <c r="D130" s="1128"/>
      <c r="E130" s="1128"/>
      <c r="F130" s="1128"/>
      <c r="G130" s="1128"/>
      <c r="H130" s="1128"/>
      <c r="I130" s="1128"/>
      <c r="J130" s="1129"/>
    </row>
    <row r="131" spans="2:10" x14ac:dyDescent="0.2">
      <c r="B131" s="383" t="s">
        <v>233</v>
      </c>
      <c r="C131" s="1126" t="s">
        <v>821</v>
      </c>
      <c r="D131" s="1126"/>
      <c r="E131" s="1126"/>
      <c r="F131" s="1126"/>
      <c r="G131" s="1126"/>
      <c r="H131" s="1126"/>
      <c r="I131" s="1126"/>
      <c r="J131" s="1126"/>
    </row>
    <row r="132" spans="2:10" x14ac:dyDescent="0.2">
      <c r="B132" s="383" t="s">
        <v>822</v>
      </c>
      <c r="C132" s="1126" t="s">
        <v>612</v>
      </c>
      <c r="D132" s="1126"/>
      <c r="E132" s="1126"/>
      <c r="F132" s="1126"/>
      <c r="G132" s="1126"/>
      <c r="H132" s="1126"/>
      <c r="I132" s="1126"/>
      <c r="J132" s="1126"/>
    </row>
    <row r="133" spans="2:10" x14ac:dyDescent="0.2">
      <c r="B133" s="383" t="s">
        <v>779</v>
      </c>
      <c r="C133" s="1126" t="s">
        <v>823</v>
      </c>
      <c r="D133" s="1126"/>
      <c r="E133" s="1126"/>
      <c r="F133" s="1126"/>
      <c r="G133" s="1126"/>
      <c r="H133" s="1126"/>
      <c r="I133" s="1126"/>
      <c r="J133" s="1126"/>
    </row>
    <row r="134" spans="2:10" ht="27" customHeight="1" x14ac:dyDescent="0.2">
      <c r="B134" s="383" t="s">
        <v>780</v>
      </c>
      <c r="C134" s="1126" t="s">
        <v>824</v>
      </c>
      <c r="D134" s="1126"/>
      <c r="E134" s="1126"/>
      <c r="F134" s="1126"/>
      <c r="G134" s="1126"/>
      <c r="H134" s="1126"/>
      <c r="I134" s="1126"/>
      <c r="J134" s="1126"/>
    </row>
  </sheetData>
  <mergeCells count="145">
    <mergeCell ref="C134:J134"/>
    <mergeCell ref="B128:E128"/>
    <mergeCell ref="B129:I129"/>
    <mergeCell ref="B130:J130"/>
    <mergeCell ref="C131:J131"/>
    <mergeCell ref="C132:J132"/>
    <mergeCell ref="C133:J133"/>
    <mergeCell ref="B122:E122"/>
    <mergeCell ref="B123:J123"/>
    <mergeCell ref="B124:I124"/>
    <mergeCell ref="B125:E125"/>
    <mergeCell ref="B126:E126"/>
    <mergeCell ref="B127:E127"/>
    <mergeCell ref="B115:E115"/>
    <mergeCell ref="B116:J116"/>
    <mergeCell ref="B117:H117"/>
    <mergeCell ref="B118:E118"/>
    <mergeCell ref="B119:E119"/>
    <mergeCell ref="B120:E120"/>
    <mergeCell ref="B108:E108"/>
    <mergeCell ref="B109:E109"/>
    <mergeCell ref="B110:E110"/>
    <mergeCell ref="B111:E111"/>
    <mergeCell ref="B112:E112"/>
    <mergeCell ref="B113:E113"/>
    <mergeCell ref="B102:E102"/>
    <mergeCell ref="B103:E103"/>
    <mergeCell ref="B104:E104"/>
    <mergeCell ref="B105:J105"/>
    <mergeCell ref="B106:H106"/>
    <mergeCell ref="B107:E107"/>
    <mergeCell ref="C95:D95"/>
    <mergeCell ref="B97:J97"/>
    <mergeCell ref="B98:H98"/>
    <mergeCell ref="B99:E99"/>
    <mergeCell ref="B100:E100"/>
    <mergeCell ref="B101:E101"/>
    <mergeCell ref="C89:D89"/>
    <mergeCell ref="C90:D90"/>
    <mergeCell ref="C91:D91"/>
    <mergeCell ref="C92:D92"/>
    <mergeCell ref="C93:D93"/>
    <mergeCell ref="C94:D94"/>
    <mergeCell ref="B83:E83"/>
    <mergeCell ref="B84:J84"/>
    <mergeCell ref="B85:H85"/>
    <mergeCell ref="B86:E86"/>
    <mergeCell ref="C87:D87"/>
    <mergeCell ref="C88:D88"/>
    <mergeCell ref="C77:E77"/>
    <mergeCell ref="C78:E78"/>
    <mergeCell ref="C79:E79"/>
    <mergeCell ref="C80:E80"/>
    <mergeCell ref="C81:E81"/>
    <mergeCell ref="C82:E82"/>
    <mergeCell ref="B70:E71"/>
    <mergeCell ref="B72:J72"/>
    <mergeCell ref="B73:H73"/>
    <mergeCell ref="C74:E74"/>
    <mergeCell ref="C75:E75"/>
    <mergeCell ref="C76:E76"/>
    <mergeCell ref="C68:E68"/>
    <mergeCell ref="F68:H68"/>
    <mergeCell ref="I68:J68"/>
    <mergeCell ref="C69:E69"/>
    <mergeCell ref="F69:H69"/>
    <mergeCell ref="I69:J69"/>
    <mergeCell ref="C66:E66"/>
    <mergeCell ref="F66:H66"/>
    <mergeCell ref="I66:J66"/>
    <mergeCell ref="C67:E67"/>
    <mergeCell ref="F67:H67"/>
    <mergeCell ref="I67:J67"/>
    <mergeCell ref="C64:E64"/>
    <mergeCell ref="F64:H64"/>
    <mergeCell ref="I64:J64"/>
    <mergeCell ref="C65:E65"/>
    <mergeCell ref="F65:H65"/>
    <mergeCell ref="I65:J65"/>
    <mergeCell ref="C62:E62"/>
    <mergeCell ref="F62:H62"/>
    <mergeCell ref="I62:J62"/>
    <mergeCell ref="C63:E63"/>
    <mergeCell ref="F63:H63"/>
    <mergeCell ref="I63:J63"/>
    <mergeCell ref="B58:E58"/>
    <mergeCell ref="B59:J59"/>
    <mergeCell ref="B60:H60"/>
    <mergeCell ref="C61:E61"/>
    <mergeCell ref="F61:H61"/>
    <mergeCell ref="I61:J61"/>
    <mergeCell ref="B52:J52"/>
    <mergeCell ref="B53:H53"/>
    <mergeCell ref="B54:E54"/>
    <mergeCell ref="B55:E55"/>
    <mergeCell ref="B56:E56"/>
    <mergeCell ref="B57:E57"/>
    <mergeCell ref="C46:D46"/>
    <mergeCell ref="C47:D47"/>
    <mergeCell ref="C48:D48"/>
    <mergeCell ref="C49:D49"/>
    <mergeCell ref="C50:D50"/>
    <mergeCell ref="B51:E51"/>
    <mergeCell ref="C40:D40"/>
    <mergeCell ref="C41:D41"/>
    <mergeCell ref="C42:D42"/>
    <mergeCell ref="C43:D43"/>
    <mergeCell ref="C44:D44"/>
    <mergeCell ref="C45:D45"/>
    <mergeCell ref="C34:D34"/>
    <mergeCell ref="C35:D35"/>
    <mergeCell ref="C36:D36"/>
    <mergeCell ref="C37:D37"/>
    <mergeCell ref="C38:D38"/>
    <mergeCell ref="C39:D39"/>
    <mergeCell ref="B29:H29"/>
    <mergeCell ref="B30:E30"/>
    <mergeCell ref="C31:D31"/>
    <mergeCell ref="F31:I31"/>
    <mergeCell ref="C32:D32"/>
    <mergeCell ref="C33:D33"/>
    <mergeCell ref="B23:E23"/>
    <mergeCell ref="B24:E24"/>
    <mergeCell ref="B25:E25"/>
    <mergeCell ref="B26:E26"/>
    <mergeCell ref="B27:E27"/>
    <mergeCell ref="B28:J28"/>
    <mergeCell ref="B17:J17"/>
    <mergeCell ref="B18:H18"/>
    <mergeCell ref="B19:E19"/>
    <mergeCell ref="B20:E20"/>
    <mergeCell ref="B21:E21"/>
    <mergeCell ref="B22:E22"/>
    <mergeCell ref="C11:J11"/>
    <mergeCell ref="C12:J12"/>
    <mergeCell ref="C13:J13"/>
    <mergeCell ref="C14:J14"/>
    <mergeCell ref="C15:J15"/>
    <mergeCell ref="C16:J16"/>
    <mergeCell ref="D1:K1"/>
    <mergeCell ref="C2:J4"/>
    <mergeCell ref="C5:K5"/>
    <mergeCell ref="B6:K6"/>
    <mergeCell ref="B7:J7"/>
    <mergeCell ref="B8:B10"/>
  </mergeCells>
  <conditionalFormatting sqref="J71">
    <cfRule type="cellIs" dxfId="25" priority="25" operator="notEqual">
      <formula>$A$60</formula>
    </cfRule>
    <cfRule type="cellIs" dxfId="24" priority="26" operator="notEqual">
      <formula>$A$60</formula>
    </cfRule>
  </conditionalFormatting>
  <conditionalFormatting sqref="J18">
    <cfRule type="cellIs" dxfId="23" priority="23" operator="lessThan">
      <formula>$I$18</formula>
    </cfRule>
    <cfRule type="cellIs" dxfId="22" priority="24" operator="lessThan">
      <formula>$I$18</formula>
    </cfRule>
  </conditionalFormatting>
  <conditionalFormatting sqref="J29">
    <cfRule type="cellIs" dxfId="21" priority="21" operator="lessThan">
      <formula>$I$29</formula>
    </cfRule>
    <cfRule type="cellIs" dxfId="20" priority="22" operator="lessThan">
      <formula>$I$29</formula>
    </cfRule>
  </conditionalFormatting>
  <conditionalFormatting sqref="J53">
    <cfRule type="cellIs" dxfId="19" priority="19" operator="lessThan">
      <formula>$I$53</formula>
    </cfRule>
    <cfRule type="cellIs" dxfId="18" priority="20" operator="lessThan">
      <formula>$I$53</formula>
    </cfRule>
  </conditionalFormatting>
  <conditionalFormatting sqref="J60">
    <cfRule type="cellIs" dxfId="17" priority="17" operator="lessThan">
      <formula>$I$60</formula>
    </cfRule>
    <cfRule type="cellIs" dxfId="16" priority="18" operator="lessThan">
      <formula>$I$60</formula>
    </cfRule>
  </conditionalFormatting>
  <conditionalFormatting sqref="J73">
    <cfRule type="cellIs" dxfId="15" priority="15" operator="lessThan">
      <formula>$I$73</formula>
    </cfRule>
    <cfRule type="cellIs" dxfId="14" priority="16" operator="lessThan">
      <formula>$I$73</formula>
    </cfRule>
  </conditionalFormatting>
  <conditionalFormatting sqref="J85">
    <cfRule type="cellIs" dxfId="13" priority="13" operator="lessThan">
      <formula>$I$85</formula>
    </cfRule>
    <cfRule type="cellIs" dxfId="12" priority="14" operator="lessThan">
      <formula>$I$85</formula>
    </cfRule>
  </conditionalFormatting>
  <conditionalFormatting sqref="J98">
    <cfRule type="cellIs" dxfId="11" priority="11" operator="lessThan">
      <formula>$I$98</formula>
    </cfRule>
    <cfRule type="cellIs" dxfId="10" priority="12" operator="lessThan">
      <formula>$I$98</formula>
    </cfRule>
  </conditionalFormatting>
  <conditionalFormatting sqref="J106">
    <cfRule type="cellIs" dxfId="9" priority="9" operator="lessThan">
      <formula>$I$106</formula>
    </cfRule>
    <cfRule type="cellIs" dxfId="8" priority="10" operator="lessThan">
      <formula>$I$106</formula>
    </cfRule>
  </conditionalFormatting>
  <conditionalFormatting sqref="J27">
    <cfRule type="cellIs" dxfId="7" priority="8" operator="notEqual">
      <formula>$A$26</formula>
    </cfRule>
  </conditionalFormatting>
  <conditionalFormatting sqref="J51">
    <cfRule type="cellIs" dxfId="6" priority="7" operator="notEqual">
      <formula>$A$50</formula>
    </cfRule>
  </conditionalFormatting>
  <conditionalFormatting sqref="J58">
    <cfRule type="cellIs" dxfId="5" priority="6" operator="notEqual">
      <formula>$A$57</formula>
    </cfRule>
  </conditionalFormatting>
  <conditionalFormatting sqref="J96">
    <cfRule type="cellIs" dxfId="4" priority="5" operator="notEqual">
      <formula>$A$95</formula>
    </cfRule>
  </conditionalFormatting>
  <conditionalFormatting sqref="J104">
    <cfRule type="cellIs" dxfId="3" priority="4" operator="notEqual">
      <formula>$A$103</formula>
    </cfRule>
  </conditionalFormatting>
  <conditionalFormatting sqref="J115">
    <cfRule type="cellIs" dxfId="2" priority="3" operator="notEqual">
      <formula>$A$114</formula>
    </cfRule>
  </conditionalFormatting>
  <conditionalFormatting sqref="J117">
    <cfRule type="cellIs" dxfId="1" priority="2" operator="lessThan">
      <formula>$I$117</formula>
    </cfRule>
  </conditionalFormatting>
  <conditionalFormatting sqref="J122">
    <cfRule type="cellIs" dxfId="0" priority="1" operator="notEqual">
      <formula>$A$121</formula>
    </cfRule>
  </conditionalFormatting>
  <dataValidations count="1">
    <dataValidation type="whole" operator="equal" showInputMessage="1" showErrorMessage="1" sqref="F75:I82 F100:I103 F20:I26 F55:I57 F31:F45 G32:I45 F71:I71 F44:I50 F108:I114 F88:I95" xr:uid="{00000000-0002-0000-0500-000000000000}">
      <formula1>1</formula1>
    </dataValidation>
  </dataValidations>
  <pageMargins left="0.7" right="0.7" top="0.75" bottom="0.75" header="0.3" footer="0.3"/>
  <pageSetup paperSize="9" orientation="portrait" r:id="rId1"/>
  <drawing r:id="rId2"/>
  <picture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V38"/>
  <sheetViews>
    <sheetView workbookViewId="0">
      <selection activeCell="E181" sqref="E181:L181"/>
    </sheetView>
  </sheetViews>
  <sheetFormatPr baseColWidth="10" defaultColWidth="11.42578125" defaultRowHeight="12.75" x14ac:dyDescent="0.2"/>
  <cols>
    <col min="1" max="1" width="9.28515625" style="4" customWidth="1"/>
    <col min="2" max="2" width="3" style="4" customWidth="1"/>
    <col min="3" max="3" width="28.85546875" style="3" customWidth="1"/>
    <col min="4" max="4" width="6.28515625" style="3" customWidth="1"/>
    <col min="5" max="5" width="7.42578125" style="3" customWidth="1"/>
    <col min="6" max="9" width="6.28515625" style="3" customWidth="1"/>
    <col min="10" max="10" width="12.7109375" style="3" customWidth="1"/>
    <col min="11" max="11" width="18.28515625" style="3" customWidth="1"/>
    <col min="12" max="12" width="22.7109375" style="3" customWidth="1"/>
    <col min="13" max="16384" width="11.42578125" style="3"/>
  </cols>
  <sheetData>
    <row r="1" spans="1:256" ht="14.25" customHeight="1" x14ac:dyDescent="0.2">
      <c r="A1" s="1"/>
      <c r="B1" s="1"/>
      <c r="C1" s="1071"/>
      <c r="D1" s="505" t="s">
        <v>0</v>
      </c>
      <c r="E1" s="505"/>
      <c r="F1" s="505"/>
      <c r="G1" s="505"/>
      <c r="H1" s="505"/>
      <c r="I1" s="505"/>
      <c r="J1" s="505"/>
      <c r="K1" s="505"/>
    </row>
    <row r="2" spans="1:256" ht="14.25" customHeight="1" x14ac:dyDescent="0.2">
      <c r="A2" s="1"/>
      <c r="B2" s="1"/>
      <c r="C2" s="1071"/>
      <c r="D2" s="505"/>
      <c r="E2" s="505"/>
      <c r="F2" s="505"/>
      <c r="G2" s="505"/>
      <c r="H2" s="505"/>
      <c r="I2" s="505"/>
      <c r="J2" s="505"/>
      <c r="K2" s="505"/>
    </row>
    <row r="3" spans="1:256" ht="14.25" customHeight="1" x14ac:dyDescent="0.2">
      <c r="A3" s="1"/>
      <c r="B3" s="1"/>
      <c r="C3" s="1071"/>
      <c r="D3" s="505"/>
      <c r="E3" s="505"/>
      <c r="F3" s="505"/>
      <c r="G3" s="505"/>
      <c r="H3" s="505"/>
      <c r="I3" s="505"/>
      <c r="J3" s="505"/>
      <c r="K3" s="505"/>
    </row>
    <row r="4" spans="1:256" ht="14.25" customHeight="1" x14ac:dyDescent="0.2">
      <c r="A4" s="1"/>
      <c r="B4" s="1"/>
      <c r="C4" s="1071"/>
      <c r="D4" s="504"/>
      <c r="E4" s="504"/>
      <c r="F4" s="504"/>
      <c r="G4" s="504"/>
      <c r="H4" s="504"/>
      <c r="I4" s="504"/>
      <c r="J4" s="504"/>
      <c r="K4" s="124"/>
    </row>
    <row r="5" spans="1:256" ht="23.25" customHeight="1" x14ac:dyDescent="0.2">
      <c r="A5" s="1"/>
      <c r="B5" s="1"/>
      <c r="C5" s="504"/>
      <c r="D5" s="504"/>
      <c r="E5" s="504"/>
      <c r="F5" s="504"/>
      <c r="G5" s="504"/>
      <c r="H5" s="504"/>
      <c r="I5" s="504"/>
      <c r="J5" s="504"/>
      <c r="K5" s="124"/>
    </row>
    <row r="6" spans="1:256" s="123" customFormat="1" ht="27" customHeight="1" x14ac:dyDescent="0.2">
      <c r="A6" s="125"/>
      <c r="B6" s="125"/>
      <c r="C6" s="1135" t="s">
        <v>825</v>
      </c>
      <c r="D6" s="1136"/>
      <c r="E6" s="1136"/>
      <c r="F6" s="1136"/>
      <c r="G6" s="1136"/>
      <c r="H6" s="1136"/>
      <c r="I6" s="1136"/>
      <c r="J6" s="1136"/>
      <c r="K6" s="1136"/>
      <c r="L6" s="121"/>
      <c r="M6" s="121"/>
      <c r="N6" s="121"/>
      <c r="O6" s="121"/>
      <c r="P6" s="121"/>
      <c r="Q6" s="121"/>
      <c r="R6" s="121"/>
      <c r="S6" s="121"/>
      <c r="T6" s="121"/>
      <c r="U6" s="121"/>
      <c r="V6" s="121"/>
      <c r="W6" s="121"/>
      <c r="X6" s="121"/>
      <c r="Y6" s="121"/>
      <c r="Z6" s="121"/>
      <c r="AA6" s="121"/>
      <c r="AB6" s="121"/>
      <c r="AC6" s="121"/>
      <c r="AD6" s="121"/>
      <c r="AE6" s="121"/>
      <c r="AF6" s="121"/>
      <c r="AG6" s="121"/>
      <c r="AH6" s="121"/>
      <c r="AI6" s="121"/>
      <c r="AJ6" s="121"/>
      <c r="AK6" s="121"/>
      <c r="AL6" s="121"/>
      <c r="AM6" s="121"/>
      <c r="AN6" s="121"/>
      <c r="AO6" s="121"/>
      <c r="AP6" s="121"/>
      <c r="AQ6" s="121"/>
      <c r="AR6" s="121"/>
      <c r="AS6" s="121"/>
      <c r="AT6" s="121"/>
      <c r="AU6" s="121"/>
      <c r="AV6" s="121"/>
      <c r="AW6" s="121"/>
      <c r="AX6" s="121"/>
      <c r="AY6" s="121"/>
      <c r="AZ6" s="121"/>
      <c r="BA6" s="121"/>
      <c r="BB6" s="121"/>
      <c r="BC6" s="121"/>
      <c r="BD6" s="121"/>
      <c r="BE6" s="121"/>
      <c r="BF6" s="121"/>
      <c r="BG6" s="121"/>
      <c r="BH6" s="121"/>
      <c r="BI6" s="121"/>
      <c r="BJ6" s="121"/>
      <c r="BK6" s="121"/>
      <c r="BL6" s="121"/>
      <c r="BM6" s="121"/>
      <c r="BN6" s="121"/>
      <c r="BO6" s="121"/>
      <c r="BP6" s="121"/>
      <c r="BQ6" s="121"/>
      <c r="BR6" s="121"/>
      <c r="BS6" s="121"/>
      <c r="BT6" s="121"/>
      <c r="BU6" s="121"/>
      <c r="BV6" s="121"/>
      <c r="BW6" s="121"/>
      <c r="BX6" s="121"/>
      <c r="BY6" s="121"/>
      <c r="BZ6" s="121"/>
      <c r="CA6" s="121"/>
      <c r="CB6" s="121"/>
      <c r="CC6" s="121"/>
      <c r="CD6" s="121"/>
      <c r="CE6" s="121"/>
      <c r="CF6" s="121"/>
      <c r="CG6" s="121"/>
      <c r="CH6" s="121"/>
      <c r="CI6" s="121"/>
      <c r="CJ6" s="121"/>
      <c r="CK6" s="121"/>
      <c r="CL6" s="121"/>
      <c r="CM6" s="121"/>
      <c r="CN6" s="121"/>
      <c r="CO6" s="121"/>
      <c r="CP6" s="121"/>
      <c r="CQ6" s="121"/>
      <c r="CR6" s="121"/>
      <c r="CS6" s="121"/>
      <c r="CT6" s="121"/>
      <c r="CU6" s="121"/>
      <c r="CV6" s="121"/>
      <c r="CW6" s="121"/>
      <c r="CX6" s="121"/>
      <c r="CY6" s="121"/>
      <c r="CZ6" s="121"/>
      <c r="DA6" s="121"/>
      <c r="DB6" s="121"/>
      <c r="DC6" s="121"/>
      <c r="DD6" s="121"/>
      <c r="DE6" s="121"/>
      <c r="DF6" s="121"/>
      <c r="DG6" s="121"/>
      <c r="DH6" s="121"/>
      <c r="DI6" s="121"/>
      <c r="DJ6" s="121"/>
      <c r="DK6" s="121"/>
      <c r="DL6" s="121"/>
      <c r="DM6" s="121"/>
      <c r="DN6" s="121"/>
      <c r="DO6" s="121"/>
      <c r="DP6" s="121"/>
      <c r="DQ6" s="121"/>
      <c r="DR6" s="121"/>
      <c r="DS6" s="121"/>
      <c r="DT6" s="121"/>
      <c r="DU6" s="121"/>
      <c r="DV6" s="121"/>
      <c r="DW6" s="121"/>
      <c r="DX6" s="121"/>
      <c r="DY6" s="121"/>
      <c r="DZ6" s="121"/>
      <c r="EA6" s="121"/>
      <c r="EB6" s="121"/>
      <c r="EC6" s="121"/>
      <c r="ED6" s="121"/>
      <c r="EE6" s="121"/>
      <c r="EF6" s="121"/>
      <c r="EG6" s="121"/>
      <c r="EH6" s="121"/>
      <c r="EI6" s="121"/>
      <c r="EJ6" s="121"/>
      <c r="EK6" s="121"/>
      <c r="EL6" s="121"/>
      <c r="EM6" s="121"/>
      <c r="EN6" s="121"/>
      <c r="EO6" s="121"/>
      <c r="EP6" s="121"/>
      <c r="EQ6" s="121"/>
      <c r="ER6" s="121"/>
      <c r="ES6" s="121"/>
      <c r="ET6" s="121"/>
      <c r="EU6" s="121"/>
      <c r="EV6" s="121"/>
      <c r="EW6" s="121"/>
      <c r="EX6" s="121"/>
      <c r="EY6" s="121"/>
      <c r="EZ6" s="121"/>
      <c r="FA6" s="121"/>
      <c r="FB6" s="121"/>
      <c r="FC6" s="121"/>
      <c r="FD6" s="121"/>
      <c r="FE6" s="121"/>
      <c r="FF6" s="121"/>
      <c r="FG6" s="121"/>
      <c r="FH6" s="121"/>
      <c r="FI6" s="121"/>
      <c r="FJ6" s="121"/>
      <c r="FK6" s="121"/>
      <c r="FL6" s="121"/>
      <c r="FM6" s="121"/>
      <c r="FN6" s="121"/>
      <c r="FO6" s="121"/>
      <c r="FP6" s="121"/>
      <c r="FQ6" s="121"/>
      <c r="FR6" s="121"/>
      <c r="FS6" s="121"/>
      <c r="FT6" s="121"/>
      <c r="FU6" s="121"/>
      <c r="FV6" s="121"/>
      <c r="FW6" s="121"/>
      <c r="FX6" s="121"/>
      <c r="FY6" s="121"/>
      <c r="FZ6" s="121"/>
      <c r="GA6" s="121"/>
      <c r="GB6" s="121"/>
      <c r="GC6" s="121"/>
      <c r="GD6" s="121"/>
      <c r="GE6" s="121"/>
      <c r="GF6" s="121"/>
      <c r="GG6" s="121"/>
      <c r="GH6" s="121"/>
      <c r="GI6" s="121"/>
      <c r="GJ6" s="121"/>
      <c r="GK6" s="121"/>
      <c r="GL6" s="121"/>
      <c r="GM6" s="121"/>
      <c r="GN6" s="121"/>
      <c r="GO6" s="121"/>
      <c r="GP6" s="121"/>
      <c r="GQ6" s="121"/>
      <c r="GR6" s="121"/>
      <c r="GS6" s="121"/>
      <c r="GT6" s="121"/>
      <c r="GU6" s="121"/>
      <c r="GV6" s="121"/>
      <c r="GW6" s="121"/>
      <c r="GX6" s="121"/>
      <c r="GY6" s="121"/>
      <c r="GZ6" s="121"/>
      <c r="HA6" s="121"/>
      <c r="HB6" s="121"/>
      <c r="HC6" s="121"/>
      <c r="HD6" s="121"/>
      <c r="HE6" s="121"/>
      <c r="HF6" s="121"/>
      <c r="HG6" s="121"/>
      <c r="HH6" s="121"/>
      <c r="HI6" s="121"/>
      <c r="HJ6" s="121"/>
      <c r="HK6" s="121"/>
      <c r="HL6" s="121"/>
      <c r="HM6" s="121"/>
      <c r="HN6" s="121"/>
      <c r="HO6" s="121"/>
      <c r="HP6" s="121"/>
      <c r="HQ6" s="121"/>
      <c r="HR6" s="121"/>
      <c r="HS6" s="121"/>
      <c r="HT6" s="121"/>
      <c r="HU6" s="121"/>
      <c r="HV6" s="121"/>
      <c r="HW6" s="121"/>
      <c r="HX6" s="121"/>
      <c r="HY6" s="121"/>
      <c r="HZ6" s="121"/>
      <c r="IA6" s="121"/>
      <c r="IB6" s="121"/>
      <c r="IC6" s="121"/>
      <c r="ID6" s="121"/>
      <c r="IE6" s="121"/>
      <c r="IF6" s="121"/>
      <c r="IG6" s="121"/>
      <c r="IH6" s="121"/>
      <c r="II6" s="121"/>
      <c r="IJ6" s="121"/>
      <c r="IK6" s="121"/>
      <c r="IL6" s="121"/>
      <c r="IM6" s="121"/>
      <c r="IN6" s="121"/>
      <c r="IO6" s="121"/>
      <c r="IP6" s="121"/>
      <c r="IQ6" s="121"/>
      <c r="IR6" s="121"/>
      <c r="IS6" s="121"/>
      <c r="IT6" s="121"/>
      <c r="IU6" s="121"/>
      <c r="IV6" s="122"/>
    </row>
    <row r="7" spans="1:256" s="123" customFormat="1" ht="14.25" customHeight="1" x14ac:dyDescent="0.2">
      <c r="A7" s="125"/>
      <c r="B7" s="125"/>
      <c r="C7" s="347" t="s">
        <v>826</v>
      </c>
      <c r="D7" s="1133" t="s">
        <v>827</v>
      </c>
      <c r="E7" s="1134"/>
      <c r="F7" s="1134"/>
      <c r="G7" s="1134"/>
      <c r="H7" s="1134"/>
      <c r="I7" s="1134"/>
      <c r="J7" s="1134"/>
      <c r="K7" s="1134"/>
      <c r="L7" s="121"/>
      <c r="M7" s="121"/>
      <c r="N7" s="121"/>
      <c r="O7" s="121"/>
      <c r="P7" s="121"/>
      <c r="Q7" s="121"/>
      <c r="R7" s="121"/>
      <c r="S7" s="121"/>
      <c r="T7" s="121"/>
      <c r="U7" s="121"/>
      <c r="V7" s="121"/>
      <c r="W7" s="121"/>
      <c r="X7" s="121"/>
      <c r="Y7" s="121"/>
      <c r="Z7" s="121"/>
      <c r="AA7" s="121"/>
      <c r="AB7" s="121"/>
      <c r="AC7" s="121"/>
      <c r="AD7" s="121"/>
      <c r="AE7" s="121"/>
      <c r="AF7" s="121"/>
      <c r="AG7" s="121"/>
      <c r="AH7" s="121"/>
      <c r="AI7" s="121"/>
      <c r="AJ7" s="121"/>
      <c r="AK7" s="121"/>
      <c r="AL7" s="121"/>
      <c r="AM7" s="121"/>
      <c r="AN7" s="121"/>
      <c r="AO7" s="121"/>
      <c r="AP7" s="121"/>
      <c r="AQ7" s="121"/>
      <c r="AR7" s="121"/>
      <c r="AS7" s="121"/>
      <c r="AT7" s="121"/>
      <c r="AU7" s="121"/>
      <c r="AV7" s="121"/>
      <c r="AW7" s="121"/>
      <c r="AX7" s="121"/>
      <c r="AY7" s="121"/>
      <c r="AZ7" s="121"/>
      <c r="BA7" s="121"/>
      <c r="BB7" s="121"/>
      <c r="BC7" s="121"/>
      <c r="BD7" s="121"/>
      <c r="BE7" s="121"/>
      <c r="BF7" s="121"/>
      <c r="BG7" s="121"/>
      <c r="BH7" s="121"/>
      <c r="BI7" s="121"/>
      <c r="BJ7" s="121"/>
      <c r="BK7" s="121"/>
      <c r="BL7" s="121"/>
      <c r="BM7" s="121"/>
      <c r="BN7" s="121"/>
      <c r="BO7" s="121"/>
      <c r="BP7" s="121"/>
      <c r="BQ7" s="121"/>
      <c r="BR7" s="121"/>
      <c r="BS7" s="121"/>
      <c r="BT7" s="121"/>
      <c r="BU7" s="121"/>
      <c r="BV7" s="121"/>
      <c r="BW7" s="121"/>
      <c r="BX7" s="121"/>
      <c r="BY7" s="121"/>
      <c r="BZ7" s="121"/>
      <c r="CA7" s="121"/>
      <c r="CB7" s="121"/>
      <c r="CC7" s="121"/>
      <c r="CD7" s="121"/>
      <c r="CE7" s="121"/>
      <c r="CF7" s="121"/>
      <c r="CG7" s="121"/>
      <c r="CH7" s="121"/>
      <c r="CI7" s="121"/>
      <c r="CJ7" s="121"/>
      <c r="CK7" s="121"/>
      <c r="CL7" s="121"/>
      <c r="CM7" s="121"/>
      <c r="CN7" s="121"/>
      <c r="CO7" s="121"/>
      <c r="CP7" s="121"/>
      <c r="CQ7" s="121"/>
      <c r="CR7" s="121"/>
      <c r="CS7" s="121"/>
      <c r="CT7" s="121"/>
      <c r="CU7" s="121"/>
      <c r="CV7" s="121"/>
      <c r="CW7" s="121"/>
      <c r="CX7" s="121"/>
      <c r="CY7" s="121"/>
      <c r="CZ7" s="121"/>
      <c r="DA7" s="121"/>
      <c r="DB7" s="121"/>
      <c r="DC7" s="121"/>
      <c r="DD7" s="121"/>
      <c r="DE7" s="121"/>
      <c r="DF7" s="121"/>
      <c r="DG7" s="121"/>
      <c r="DH7" s="121"/>
      <c r="DI7" s="121"/>
      <c r="DJ7" s="121"/>
      <c r="DK7" s="121"/>
      <c r="DL7" s="121"/>
      <c r="DM7" s="121"/>
      <c r="DN7" s="121"/>
      <c r="DO7" s="121"/>
      <c r="DP7" s="121"/>
      <c r="DQ7" s="121"/>
      <c r="DR7" s="121"/>
      <c r="DS7" s="121"/>
      <c r="DT7" s="121"/>
      <c r="DU7" s="121"/>
      <c r="DV7" s="121"/>
      <c r="DW7" s="121"/>
      <c r="DX7" s="121"/>
      <c r="DY7" s="121"/>
      <c r="DZ7" s="121"/>
      <c r="EA7" s="121"/>
      <c r="EB7" s="121"/>
      <c r="EC7" s="121"/>
      <c r="ED7" s="121"/>
      <c r="EE7" s="121"/>
      <c r="EF7" s="121"/>
      <c r="EG7" s="121"/>
      <c r="EH7" s="121"/>
      <c r="EI7" s="121"/>
      <c r="EJ7" s="121"/>
      <c r="EK7" s="121"/>
      <c r="EL7" s="121"/>
      <c r="EM7" s="121"/>
      <c r="EN7" s="121"/>
      <c r="EO7" s="121"/>
      <c r="EP7" s="121"/>
      <c r="EQ7" s="121"/>
      <c r="ER7" s="121"/>
      <c r="ES7" s="121"/>
      <c r="ET7" s="121"/>
      <c r="EU7" s="121"/>
      <c r="EV7" s="121"/>
      <c r="EW7" s="121"/>
      <c r="EX7" s="121"/>
      <c r="EY7" s="121"/>
      <c r="EZ7" s="121"/>
      <c r="FA7" s="121"/>
      <c r="FB7" s="121"/>
      <c r="FC7" s="121"/>
      <c r="FD7" s="121"/>
      <c r="FE7" s="121"/>
      <c r="FF7" s="121"/>
      <c r="FG7" s="121"/>
      <c r="FH7" s="121"/>
      <c r="FI7" s="121"/>
      <c r="FJ7" s="121"/>
      <c r="FK7" s="121"/>
      <c r="FL7" s="121"/>
      <c r="FM7" s="121"/>
      <c r="FN7" s="121"/>
      <c r="FO7" s="121"/>
      <c r="FP7" s="121"/>
      <c r="FQ7" s="121"/>
      <c r="FR7" s="121"/>
      <c r="FS7" s="121"/>
      <c r="FT7" s="121"/>
      <c r="FU7" s="121"/>
      <c r="FV7" s="121"/>
      <c r="FW7" s="121"/>
      <c r="FX7" s="121"/>
      <c r="FY7" s="121"/>
      <c r="FZ7" s="121"/>
      <c r="GA7" s="121"/>
      <c r="GB7" s="121"/>
      <c r="GC7" s="121"/>
      <c r="GD7" s="121"/>
      <c r="GE7" s="121"/>
      <c r="GF7" s="121"/>
      <c r="GG7" s="121"/>
      <c r="GH7" s="121"/>
      <c r="GI7" s="121"/>
      <c r="GJ7" s="121"/>
      <c r="GK7" s="121"/>
      <c r="GL7" s="121"/>
      <c r="GM7" s="121"/>
      <c r="GN7" s="121"/>
      <c r="GO7" s="121"/>
      <c r="GP7" s="121"/>
      <c r="GQ7" s="121"/>
      <c r="GR7" s="121"/>
      <c r="GS7" s="121"/>
      <c r="GT7" s="121"/>
      <c r="GU7" s="121"/>
      <c r="GV7" s="121"/>
      <c r="GW7" s="121"/>
      <c r="GX7" s="121"/>
      <c r="GY7" s="121"/>
      <c r="GZ7" s="121"/>
      <c r="HA7" s="121"/>
      <c r="HB7" s="121"/>
      <c r="HC7" s="121"/>
      <c r="HD7" s="121"/>
      <c r="HE7" s="121"/>
      <c r="HF7" s="121"/>
      <c r="HG7" s="121"/>
      <c r="HH7" s="121"/>
      <c r="HI7" s="121"/>
      <c r="HJ7" s="121"/>
      <c r="HK7" s="121"/>
      <c r="HL7" s="121"/>
      <c r="HM7" s="121"/>
      <c r="HN7" s="121"/>
      <c r="HO7" s="121"/>
      <c r="HP7" s="121"/>
      <c r="HQ7" s="121"/>
      <c r="HR7" s="121"/>
      <c r="HS7" s="121"/>
      <c r="HT7" s="121"/>
      <c r="HU7" s="121"/>
      <c r="HV7" s="121"/>
      <c r="HW7" s="121"/>
      <c r="HX7" s="121"/>
      <c r="HY7" s="121"/>
      <c r="HZ7" s="121"/>
      <c r="IA7" s="121"/>
      <c r="IB7" s="121"/>
      <c r="IC7" s="121"/>
      <c r="ID7" s="121"/>
      <c r="IE7" s="121"/>
      <c r="IF7" s="121"/>
      <c r="IG7" s="121"/>
      <c r="IH7" s="121"/>
      <c r="II7" s="121"/>
      <c r="IJ7" s="121"/>
      <c r="IK7" s="121"/>
      <c r="IL7" s="121"/>
      <c r="IM7" s="121"/>
      <c r="IN7" s="121"/>
      <c r="IO7" s="121"/>
      <c r="IP7" s="121"/>
      <c r="IQ7" s="121"/>
      <c r="IR7" s="121"/>
      <c r="IS7" s="121"/>
      <c r="IT7" s="121"/>
      <c r="IU7" s="121"/>
      <c r="IV7" s="122"/>
    </row>
    <row r="8" spans="1:256" s="123" customFormat="1" ht="14.25" customHeight="1" x14ac:dyDescent="0.2">
      <c r="A8" s="125"/>
      <c r="B8" s="125"/>
      <c r="C8" s="412" t="s">
        <v>467</v>
      </c>
      <c r="D8" s="1137" t="s">
        <v>828</v>
      </c>
      <c r="E8" s="1138"/>
      <c r="F8" s="1138"/>
      <c r="G8" s="1138"/>
      <c r="H8" s="1138"/>
      <c r="I8" s="1139"/>
      <c r="J8" s="1140" t="s">
        <v>462</v>
      </c>
      <c r="K8" s="1140"/>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1"/>
      <c r="EG8" s="121"/>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1"/>
      <c r="FZ8" s="121"/>
      <c r="GA8" s="121"/>
      <c r="GB8" s="121"/>
      <c r="GC8" s="121"/>
      <c r="GD8" s="121"/>
      <c r="GE8" s="121"/>
      <c r="GF8" s="121"/>
      <c r="GG8" s="121"/>
      <c r="GH8" s="121"/>
      <c r="GI8" s="121"/>
      <c r="GJ8" s="121"/>
      <c r="GK8" s="121"/>
      <c r="GL8" s="121"/>
      <c r="GM8" s="121"/>
      <c r="GN8" s="121"/>
      <c r="GO8" s="121"/>
      <c r="GP8" s="121"/>
      <c r="GQ8" s="121"/>
      <c r="GR8" s="121"/>
      <c r="GS8" s="121"/>
      <c r="GT8" s="121"/>
      <c r="GU8" s="121"/>
      <c r="GV8" s="121"/>
      <c r="GW8" s="121"/>
      <c r="GX8" s="121"/>
      <c r="GY8" s="121"/>
      <c r="GZ8" s="121"/>
      <c r="HA8" s="121"/>
      <c r="HB8" s="121"/>
      <c r="HC8" s="121"/>
      <c r="HD8" s="121"/>
      <c r="HE8" s="121"/>
      <c r="HF8" s="121"/>
      <c r="HG8" s="121"/>
      <c r="HH8" s="121"/>
      <c r="HI8" s="121"/>
      <c r="HJ8" s="121"/>
      <c r="HK8" s="121"/>
      <c r="HL8" s="121"/>
      <c r="HM8" s="121"/>
      <c r="HN8" s="121"/>
      <c r="HO8" s="121"/>
      <c r="HP8" s="121"/>
      <c r="HQ8" s="121"/>
      <c r="HR8" s="121"/>
      <c r="HS8" s="121"/>
      <c r="HT8" s="121"/>
      <c r="HU8" s="121"/>
      <c r="HV8" s="121"/>
      <c r="HW8" s="121"/>
      <c r="HX8" s="121"/>
      <c r="HY8" s="121"/>
      <c r="HZ8" s="121"/>
      <c r="IA8" s="121"/>
      <c r="IB8" s="121"/>
      <c r="IC8" s="121"/>
      <c r="ID8" s="121"/>
      <c r="IE8" s="121"/>
      <c r="IF8" s="121"/>
      <c r="IG8" s="121"/>
      <c r="IH8" s="121"/>
      <c r="II8" s="121"/>
      <c r="IJ8" s="121"/>
      <c r="IK8" s="121"/>
      <c r="IL8" s="121"/>
      <c r="IM8" s="121"/>
      <c r="IN8" s="121"/>
      <c r="IO8" s="121"/>
      <c r="IP8" s="121"/>
      <c r="IQ8" s="121"/>
      <c r="IR8" s="121"/>
      <c r="IS8" s="121"/>
      <c r="IT8" s="121"/>
      <c r="IU8" s="121"/>
      <c r="IV8" s="122"/>
    </row>
    <row r="9" spans="1:256" s="123" customFormat="1" ht="14.25" customHeight="1" x14ac:dyDescent="0.2">
      <c r="A9" s="125"/>
      <c r="B9" s="125"/>
      <c r="C9" s="1141" t="s">
        <v>829</v>
      </c>
      <c r="D9" s="1142"/>
      <c r="E9" s="1143"/>
      <c r="F9" s="413" t="s">
        <v>25</v>
      </c>
      <c r="G9" s="413" t="s">
        <v>26</v>
      </c>
      <c r="H9" s="413" t="s">
        <v>27</v>
      </c>
      <c r="I9" s="414" t="s">
        <v>28</v>
      </c>
      <c r="J9" s="1140"/>
      <c r="K9" s="1140"/>
      <c r="L9" s="121"/>
      <c r="M9" s="121"/>
      <c r="N9" s="121"/>
      <c r="O9" s="121"/>
      <c r="P9" s="121"/>
      <c r="Q9" s="121"/>
      <c r="R9" s="121"/>
      <c r="S9" s="121"/>
      <c r="T9" s="121"/>
      <c r="U9" s="121"/>
      <c r="V9" s="121"/>
      <c r="W9" s="121"/>
      <c r="X9" s="121"/>
      <c r="Y9" s="121"/>
      <c r="Z9" s="121"/>
      <c r="AA9" s="121"/>
      <c r="AB9" s="121"/>
      <c r="AC9" s="121"/>
      <c r="AD9" s="121"/>
      <c r="AE9" s="121"/>
      <c r="AF9" s="121"/>
      <c r="AG9" s="121"/>
      <c r="AH9" s="121"/>
      <c r="AI9" s="121"/>
      <c r="AJ9" s="121"/>
      <c r="AK9" s="121"/>
      <c r="AL9" s="121"/>
      <c r="AM9" s="121"/>
      <c r="AN9" s="121"/>
      <c r="AO9" s="121"/>
      <c r="AP9" s="121"/>
      <c r="AQ9" s="121"/>
      <c r="AR9" s="121"/>
      <c r="AS9" s="121"/>
      <c r="AT9" s="121"/>
      <c r="AU9" s="121"/>
      <c r="AV9" s="121"/>
      <c r="AW9" s="121"/>
      <c r="AX9" s="121"/>
      <c r="AY9" s="121"/>
      <c r="AZ9" s="121"/>
      <c r="BA9" s="121"/>
      <c r="BB9" s="121"/>
      <c r="BC9" s="121"/>
      <c r="BD9" s="121"/>
      <c r="BE9" s="121"/>
      <c r="BF9" s="121"/>
      <c r="BG9" s="121"/>
      <c r="BH9" s="121"/>
      <c r="BI9" s="121"/>
      <c r="BJ9" s="121"/>
      <c r="BK9" s="121"/>
      <c r="BL9" s="121"/>
      <c r="BM9" s="121"/>
      <c r="BN9" s="121"/>
      <c r="BO9" s="121"/>
      <c r="BP9" s="121"/>
      <c r="BQ9" s="121"/>
      <c r="BR9" s="121"/>
      <c r="BS9" s="121"/>
      <c r="BT9" s="121"/>
      <c r="BU9" s="121"/>
      <c r="BV9" s="121"/>
      <c r="BW9" s="121"/>
      <c r="BX9" s="121"/>
      <c r="BY9" s="121"/>
      <c r="BZ9" s="121"/>
      <c r="CA9" s="121"/>
      <c r="CB9" s="121"/>
      <c r="CC9" s="121"/>
      <c r="CD9" s="121"/>
      <c r="CE9" s="121"/>
      <c r="CF9" s="121"/>
      <c r="CG9" s="121"/>
      <c r="CH9" s="121"/>
      <c r="CI9" s="121"/>
      <c r="CJ9" s="121"/>
      <c r="CK9" s="121"/>
      <c r="CL9" s="121"/>
      <c r="CM9" s="121"/>
      <c r="CN9" s="121"/>
      <c r="CO9" s="121"/>
      <c r="CP9" s="121"/>
      <c r="CQ9" s="121"/>
      <c r="CR9" s="121"/>
      <c r="CS9" s="121"/>
      <c r="CT9" s="121"/>
      <c r="CU9" s="121"/>
      <c r="CV9" s="121"/>
      <c r="CW9" s="121"/>
      <c r="CX9" s="121"/>
      <c r="CY9" s="121"/>
      <c r="CZ9" s="121"/>
      <c r="DA9" s="121"/>
      <c r="DB9" s="121"/>
      <c r="DC9" s="121"/>
      <c r="DD9" s="121"/>
      <c r="DE9" s="121"/>
      <c r="DF9" s="121"/>
      <c r="DG9" s="121"/>
      <c r="DH9" s="121"/>
      <c r="DI9" s="121"/>
      <c r="DJ9" s="121"/>
      <c r="DK9" s="121"/>
      <c r="DL9" s="121"/>
      <c r="DM9" s="121"/>
      <c r="DN9" s="121"/>
      <c r="DO9" s="121"/>
      <c r="DP9" s="121"/>
      <c r="DQ9" s="121"/>
      <c r="DR9" s="121"/>
      <c r="DS9" s="121"/>
      <c r="DT9" s="121"/>
      <c r="DU9" s="121"/>
      <c r="DV9" s="121"/>
      <c r="DW9" s="121"/>
      <c r="DX9" s="121"/>
      <c r="DY9" s="121"/>
      <c r="DZ9" s="121"/>
      <c r="EA9" s="121"/>
      <c r="EB9" s="121"/>
      <c r="EC9" s="121"/>
      <c r="ED9" s="121"/>
      <c r="EE9" s="121"/>
      <c r="EF9" s="121"/>
      <c r="EG9" s="121"/>
      <c r="EH9" s="121"/>
      <c r="EI9" s="121"/>
      <c r="EJ9" s="121"/>
      <c r="EK9" s="121"/>
      <c r="EL9" s="121"/>
      <c r="EM9" s="121"/>
      <c r="EN9" s="121"/>
      <c r="EO9" s="121"/>
      <c r="EP9" s="121"/>
      <c r="EQ9" s="121"/>
      <c r="ER9" s="121"/>
      <c r="ES9" s="121"/>
      <c r="ET9" s="121"/>
      <c r="EU9" s="121"/>
      <c r="EV9" s="121"/>
      <c r="EW9" s="121"/>
      <c r="EX9" s="121"/>
      <c r="EY9" s="121"/>
      <c r="EZ9" s="121"/>
      <c r="FA9" s="121"/>
      <c r="FB9" s="121"/>
      <c r="FC9" s="121"/>
      <c r="FD9" s="121"/>
      <c r="FE9" s="121"/>
      <c r="FF9" s="121"/>
      <c r="FG9" s="121"/>
      <c r="FH9" s="121"/>
      <c r="FI9" s="121"/>
      <c r="FJ9" s="121"/>
      <c r="FK9" s="121"/>
      <c r="FL9" s="121"/>
      <c r="FM9" s="121"/>
      <c r="FN9" s="121"/>
      <c r="FO9" s="121"/>
      <c r="FP9" s="121"/>
      <c r="FQ9" s="121"/>
      <c r="FR9" s="121"/>
      <c r="FS9" s="121"/>
      <c r="FT9" s="121"/>
      <c r="FU9" s="121"/>
      <c r="FV9" s="121"/>
      <c r="FW9" s="121"/>
      <c r="FX9" s="121"/>
      <c r="FY9" s="121"/>
      <c r="FZ9" s="121"/>
      <c r="GA9" s="121"/>
      <c r="GB9" s="121"/>
      <c r="GC9" s="121"/>
      <c r="GD9" s="121"/>
      <c r="GE9" s="121"/>
      <c r="GF9" s="121"/>
      <c r="GG9" s="121"/>
      <c r="GH9" s="121"/>
      <c r="GI9" s="121"/>
      <c r="GJ9" s="121"/>
      <c r="GK9" s="121"/>
      <c r="GL9" s="121"/>
      <c r="GM9" s="121"/>
      <c r="GN9" s="121"/>
      <c r="GO9" s="121"/>
      <c r="GP9" s="121"/>
      <c r="GQ9" s="121"/>
      <c r="GR9" s="121"/>
      <c r="GS9" s="121"/>
      <c r="GT9" s="121"/>
      <c r="GU9" s="121"/>
      <c r="GV9" s="121"/>
      <c r="GW9" s="121"/>
      <c r="GX9" s="121"/>
      <c r="GY9" s="121"/>
      <c r="GZ9" s="121"/>
      <c r="HA9" s="121"/>
      <c r="HB9" s="121"/>
      <c r="HC9" s="121"/>
      <c r="HD9" s="121"/>
      <c r="HE9" s="121"/>
      <c r="HF9" s="121"/>
      <c r="HG9" s="121"/>
      <c r="HH9" s="121"/>
      <c r="HI9" s="121"/>
      <c r="HJ9" s="121"/>
      <c r="HK9" s="121"/>
      <c r="HL9" s="121"/>
      <c r="HM9" s="121"/>
      <c r="HN9" s="121"/>
      <c r="HO9" s="121"/>
      <c r="HP9" s="121"/>
      <c r="HQ9" s="121"/>
      <c r="HR9" s="121"/>
      <c r="HS9" s="121"/>
      <c r="HT9" s="121"/>
      <c r="HU9" s="121"/>
      <c r="HV9" s="121"/>
      <c r="HW9" s="121"/>
      <c r="HX9" s="121"/>
      <c r="HY9" s="121"/>
      <c r="HZ9" s="121"/>
      <c r="IA9" s="121"/>
      <c r="IB9" s="121"/>
      <c r="IC9" s="121"/>
      <c r="ID9" s="121"/>
      <c r="IE9" s="121"/>
      <c r="IF9" s="121"/>
      <c r="IG9" s="121"/>
      <c r="IH9" s="121"/>
      <c r="II9" s="121"/>
      <c r="IJ9" s="121"/>
      <c r="IK9" s="121"/>
      <c r="IL9" s="121"/>
      <c r="IM9" s="121"/>
      <c r="IN9" s="121"/>
      <c r="IO9" s="121"/>
      <c r="IP9" s="121"/>
      <c r="IQ9" s="121"/>
      <c r="IR9" s="121"/>
      <c r="IS9" s="121"/>
      <c r="IT9" s="121"/>
      <c r="IU9" s="121"/>
      <c r="IV9" s="122"/>
    </row>
    <row r="10" spans="1:256" ht="44.25" customHeight="1" x14ac:dyDescent="0.2">
      <c r="A10" s="4">
        <v>1</v>
      </c>
      <c r="B10" s="1144" t="s">
        <v>830</v>
      </c>
      <c r="C10" s="1095" t="s">
        <v>831</v>
      </c>
      <c r="D10" s="1096"/>
      <c r="E10" s="1145"/>
      <c r="F10" s="376"/>
      <c r="G10" s="376">
        <v>1</v>
      </c>
      <c r="H10" s="376"/>
      <c r="I10" s="376"/>
      <c r="J10" s="1146" t="s">
        <v>832</v>
      </c>
      <c r="K10" s="1147"/>
      <c r="L10" s="345"/>
      <c r="M10" s="345"/>
    </row>
    <row r="11" spans="1:256" ht="44.1" customHeight="1" x14ac:dyDescent="0.2">
      <c r="A11" s="4">
        <v>2</v>
      </c>
      <c r="B11" s="1144"/>
      <c r="C11" s="1095" t="s">
        <v>833</v>
      </c>
      <c r="D11" s="1096"/>
      <c r="E11" s="1145"/>
      <c r="F11" s="376">
        <v>1</v>
      </c>
      <c r="G11" s="376"/>
      <c r="H11" s="376"/>
      <c r="I11" s="376"/>
      <c r="J11" s="1083" t="s">
        <v>834</v>
      </c>
      <c r="K11" s="1083"/>
    </row>
    <row r="12" spans="1:256" ht="96.75" customHeight="1" x14ac:dyDescent="0.2">
      <c r="A12" s="4">
        <v>3</v>
      </c>
      <c r="B12" s="1144"/>
      <c r="C12" s="1095" t="s">
        <v>835</v>
      </c>
      <c r="D12" s="1096"/>
      <c r="E12" s="1145"/>
      <c r="F12" s="376">
        <v>1</v>
      </c>
      <c r="G12" s="376"/>
      <c r="H12" s="376"/>
      <c r="I12" s="376"/>
      <c r="J12" s="1083" t="s">
        <v>836</v>
      </c>
      <c r="K12" s="1083"/>
    </row>
    <row r="13" spans="1:256" ht="70.5" customHeight="1" x14ac:dyDescent="0.2">
      <c r="A13" s="4">
        <v>4</v>
      </c>
      <c r="B13" s="1144"/>
      <c r="C13" s="1095" t="s">
        <v>837</v>
      </c>
      <c r="D13" s="1096"/>
      <c r="E13" s="1145"/>
      <c r="F13" s="376">
        <v>1</v>
      </c>
      <c r="G13" s="376"/>
      <c r="H13" s="376"/>
      <c r="I13" s="376"/>
      <c r="J13" s="1083" t="s">
        <v>838</v>
      </c>
      <c r="K13" s="1083"/>
    </row>
    <row r="14" spans="1:256" ht="72" customHeight="1" x14ac:dyDescent="0.2">
      <c r="A14" s="4">
        <v>5</v>
      </c>
      <c r="B14" s="1144" t="s">
        <v>839</v>
      </c>
      <c r="C14" s="1095" t="s">
        <v>840</v>
      </c>
      <c r="D14" s="1096"/>
      <c r="E14" s="1145"/>
      <c r="F14" s="376"/>
      <c r="G14" s="376">
        <v>1</v>
      </c>
      <c r="H14" s="376"/>
      <c r="I14" s="376"/>
      <c r="J14" s="1083" t="s">
        <v>841</v>
      </c>
      <c r="K14" s="1083"/>
    </row>
    <row r="15" spans="1:256" ht="30" customHeight="1" x14ac:dyDescent="0.2">
      <c r="A15" s="4">
        <v>6</v>
      </c>
      <c r="B15" s="1144"/>
      <c r="C15" s="1095" t="s">
        <v>842</v>
      </c>
      <c r="D15" s="1096"/>
      <c r="E15" s="1145"/>
      <c r="F15" s="376">
        <v>1</v>
      </c>
      <c r="G15" s="376"/>
      <c r="H15" s="376"/>
      <c r="I15" s="376"/>
      <c r="J15" s="1083" t="s">
        <v>843</v>
      </c>
      <c r="K15" s="1083"/>
    </row>
    <row r="16" spans="1:256" ht="24.95" customHeight="1" x14ac:dyDescent="0.2">
      <c r="A16" s="4">
        <v>7</v>
      </c>
      <c r="B16" s="1144"/>
      <c r="C16" s="1149" t="s">
        <v>844</v>
      </c>
      <c r="D16" s="1149"/>
      <c r="E16" s="1149"/>
      <c r="F16" s="376">
        <v>1</v>
      </c>
      <c r="G16" s="376"/>
      <c r="H16" s="376"/>
      <c r="I16" s="376"/>
      <c r="J16" s="1113" t="s">
        <v>845</v>
      </c>
      <c r="K16" s="1113"/>
    </row>
    <row r="17" spans="1:11" ht="24.95" customHeight="1" x14ac:dyDescent="0.2">
      <c r="A17" s="4">
        <v>8</v>
      </c>
      <c r="B17" s="1144"/>
      <c r="C17" s="1149" t="s">
        <v>846</v>
      </c>
      <c r="D17" s="1149"/>
      <c r="E17" s="1149"/>
      <c r="F17" s="376">
        <v>1</v>
      </c>
      <c r="G17" s="376"/>
      <c r="H17" s="376"/>
      <c r="I17" s="376"/>
      <c r="J17" s="1113" t="s">
        <v>845</v>
      </c>
      <c r="K17" s="1113"/>
    </row>
    <row r="18" spans="1:11" ht="31.5" customHeight="1" x14ac:dyDescent="0.2">
      <c r="A18" s="4">
        <v>9</v>
      </c>
      <c r="B18" s="1144"/>
      <c r="C18" s="1148" t="s">
        <v>847</v>
      </c>
      <c r="D18" s="1148"/>
      <c r="E18" s="1148"/>
      <c r="F18" s="376">
        <v>1</v>
      </c>
      <c r="G18" s="376"/>
      <c r="H18" s="376"/>
      <c r="I18" s="376"/>
      <c r="J18" s="1146" t="s">
        <v>848</v>
      </c>
      <c r="K18" s="1147"/>
    </row>
    <row r="19" spans="1:11" ht="23.1" customHeight="1" x14ac:dyDescent="0.2">
      <c r="A19" s="4">
        <v>10</v>
      </c>
      <c r="B19" s="1144"/>
      <c r="C19" s="1148" t="s">
        <v>849</v>
      </c>
      <c r="D19" s="1148"/>
      <c r="E19" s="1148"/>
      <c r="F19" s="376"/>
      <c r="G19" s="376">
        <v>1</v>
      </c>
      <c r="H19" s="376"/>
      <c r="I19" s="376"/>
      <c r="J19" s="1083" t="s">
        <v>850</v>
      </c>
      <c r="K19" s="1083"/>
    </row>
    <row r="20" spans="1:11" ht="26.1" customHeight="1" x14ac:dyDescent="0.2">
      <c r="A20" s="4">
        <v>11</v>
      </c>
      <c r="B20" s="1144"/>
      <c r="C20" s="1151" t="s">
        <v>851</v>
      </c>
      <c r="D20" s="1152"/>
      <c r="E20" s="1153"/>
      <c r="F20" s="376">
        <v>1</v>
      </c>
      <c r="G20" s="376"/>
      <c r="H20" s="376"/>
      <c r="I20" s="376"/>
      <c r="J20" s="1083" t="s">
        <v>845</v>
      </c>
      <c r="K20" s="1083"/>
    </row>
    <row r="21" spans="1:11" ht="18.95" customHeight="1" x14ac:dyDescent="0.2">
      <c r="A21" s="4">
        <v>12</v>
      </c>
      <c r="B21" s="1144"/>
      <c r="C21" s="1149" t="s">
        <v>852</v>
      </c>
      <c r="D21" s="1149"/>
      <c r="E21" s="1149"/>
      <c r="F21" s="376"/>
      <c r="G21" s="376">
        <v>1</v>
      </c>
      <c r="H21" s="376"/>
      <c r="I21" s="376"/>
      <c r="J21" s="1114" t="s">
        <v>468</v>
      </c>
      <c r="K21" s="1150"/>
    </row>
    <row r="22" spans="1:11" ht="29.25" customHeight="1" x14ac:dyDescent="0.2">
      <c r="A22" s="4">
        <v>13</v>
      </c>
      <c r="B22" s="1144"/>
      <c r="C22" s="1095" t="s">
        <v>853</v>
      </c>
      <c r="D22" s="1096"/>
      <c r="E22" s="1145"/>
      <c r="F22" s="376">
        <v>1</v>
      </c>
      <c r="G22" s="376"/>
      <c r="H22" s="376"/>
      <c r="I22" s="376"/>
      <c r="J22" s="1083" t="s">
        <v>854</v>
      </c>
      <c r="K22" s="1083"/>
    </row>
    <row r="23" spans="1:11" ht="33" customHeight="1" x14ac:dyDescent="0.2">
      <c r="A23" s="4">
        <v>14</v>
      </c>
      <c r="B23" s="1144"/>
      <c r="C23" s="1149" t="s">
        <v>855</v>
      </c>
      <c r="D23" s="1149"/>
      <c r="E23" s="1149"/>
      <c r="F23" s="376"/>
      <c r="G23" s="376">
        <v>1</v>
      </c>
      <c r="H23" s="376"/>
      <c r="I23" s="376"/>
      <c r="J23" s="1146" t="s">
        <v>468</v>
      </c>
      <c r="K23" s="1147"/>
    </row>
    <row r="24" spans="1:11" ht="48.95" customHeight="1" x14ac:dyDescent="0.2">
      <c r="A24" s="4">
        <v>15</v>
      </c>
      <c r="B24" s="1144"/>
      <c r="C24" s="1149" t="s">
        <v>856</v>
      </c>
      <c r="D24" s="1149"/>
      <c r="E24" s="1149"/>
      <c r="F24" s="376"/>
      <c r="G24" s="376">
        <v>1</v>
      </c>
      <c r="H24" s="376"/>
      <c r="I24" s="376"/>
      <c r="J24" s="1083" t="s">
        <v>857</v>
      </c>
      <c r="K24" s="1083"/>
    </row>
    <row r="25" spans="1:11" ht="41.25" customHeight="1" x14ac:dyDescent="0.2">
      <c r="A25" s="4">
        <v>16</v>
      </c>
      <c r="B25" s="1154" t="s">
        <v>858</v>
      </c>
      <c r="C25" s="1095" t="s">
        <v>859</v>
      </c>
      <c r="D25" s="1096"/>
      <c r="E25" s="1145"/>
      <c r="F25" s="376">
        <v>1</v>
      </c>
      <c r="G25" s="376"/>
      <c r="H25" s="376"/>
      <c r="I25" s="376"/>
      <c r="J25" s="1083" t="s">
        <v>860</v>
      </c>
      <c r="K25" s="1083"/>
    </row>
    <row r="26" spans="1:11" ht="54.75" customHeight="1" x14ac:dyDescent="0.2">
      <c r="A26" s="4">
        <v>17</v>
      </c>
      <c r="B26" s="1155"/>
      <c r="C26" s="1095" t="s">
        <v>861</v>
      </c>
      <c r="D26" s="1096"/>
      <c r="E26" s="1145"/>
      <c r="F26" s="376"/>
      <c r="G26" s="376">
        <v>1</v>
      </c>
      <c r="H26" s="376"/>
      <c r="I26" s="376"/>
      <c r="J26" s="1146" t="s">
        <v>862</v>
      </c>
      <c r="K26" s="1147"/>
    </row>
    <row r="27" spans="1:11" ht="54.75" customHeight="1" x14ac:dyDescent="0.2">
      <c r="A27" s="4">
        <v>18</v>
      </c>
      <c r="B27" s="1155"/>
      <c r="C27" s="1095" t="s">
        <v>863</v>
      </c>
      <c r="D27" s="1096"/>
      <c r="E27" s="1145"/>
      <c r="F27" s="376"/>
      <c r="G27" s="376">
        <v>1</v>
      </c>
      <c r="H27" s="376"/>
      <c r="I27" s="376"/>
      <c r="J27" s="1146" t="s">
        <v>862</v>
      </c>
      <c r="K27" s="1147"/>
    </row>
    <row r="28" spans="1:11" ht="54.75" customHeight="1" x14ac:dyDescent="0.2">
      <c r="A28" s="4">
        <v>19</v>
      </c>
      <c r="B28" s="1155"/>
      <c r="C28" s="1095" t="s">
        <v>864</v>
      </c>
      <c r="D28" s="1096"/>
      <c r="E28" s="1145"/>
      <c r="F28" s="376"/>
      <c r="G28" s="376">
        <v>1</v>
      </c>
      <c r="H28" s="376"/>
      <c r="I28" s="376"/>
      <c r="J28" s="1146" t="s">
        <v>862</v>
      </c>
      <c r="K28" s="1147"/>
    </row>
    <row r="29" spans="1:11" ht="46.5" customHeight="1" x14ac:dyDescent="0.2">
      <c r="A29" s="4">
        <v>20</v>
      </c>
      <c r="B29" s="1156"/>
      <c r="C29" s="1095" t="s">
        <v>865</v>
      </c>
      <c r="D29" s="1096"/>
      <c r="E29" s="1145"/>
      <c r="F29" s="376">
        <v>1</v>
      </c>
      <c r="G29" s="376"/>
      <c r="H29" s="376"/>
      <c r="I29" s="376"/>
      <c r="J29" s="1146" t="s">
        <v>866</v>
      </c>
      <c r="K29" s="1147"/>
    </row>
    <row r="30" spans="1:11" ht="57.75" customHeight="1" x14ac:dyDescent="0.2">
      <c r="A30" s="4">
        <v>21</v>
      </c>
      <c r="B30" s="1144" t="s">
        <v>867</v>
      </c>
      <c r="C30" s="1095" t="s">
        <v>868</v>
      </c>
      <c r="D30" s="1096"/>
      <c r="E30" s="1145"/>
      <c r="F30" s="376"/>
      <c r="G30" s="376"/>
      <c r="H30" s="376">
        <v>1</v>
      </c>
      <c r="I30" s="376"/>
      <c r="J30" s="1146" t="s">
        <v>869</v>
      </c>
      <c r="K30" s="1147"/>
    </row>
    <row r="31" spans="1:11" ht="46.5" customHeight="1" x14ac:dyDescent="0.2">
      <c r="A31" s="4">
        <v>22</v>
      </c>
      <c r="B31" s="1144"/>
      <c r="C31" s="1095" t="s">
        <v>870</v>
      </c>
      <c r="D31" s="1096"/>
      <c r="E31" s="1145"/>
      <c r="F31" s="376"/>
      <c r="G31" s="376"/>
      <c r="H31" s="376">
        <v>1</v>
      </c>
      <c r="I31" s="376"/>
      <c r="J31" s="1146" t="s">
        <v>869</v>
      </c>
      <c r="K31" s="1147"/>
    </row>
    <row r="32" spans="1:11" ht="53.1" customHeight="1" x14ac:dyDescent="0.2">
      <c r="A32" s="4">
        <v>23</v>
      </c>
      <c r="B32" s="1144"/>
      <c r="C32" s="1157" t="s">
        <v>871</v>
      </c>
      <c r="D32" s="1158"/>
      <c r="E32" s="1159"/>
      <c r="F32" s="376"/>
      <c r="G32" s="376"/>
      <c r="H32" s="376">
        <v>1</v>
      </c>
      <c r="I32" s="376"/>
      <c r="J32" s="1146" t="s">
        <v>869</v>
      </c>
      <c r="K32" s="1147"/>
    </row>
    <row r="33" spans="1:12" ht="31.5" customHeight="1" x14ac:dyDescent="0.2">
      <c r="A33" s="4">
        <v>24</v>
      </c>
      <c r="B33" s="1164" t="s">
        <v>872</v>
      </c>
      <c r="C33" s="1095" t="s">
        <v>873</v>
      </c>
      <c r="D33" s="1096"/>
      <c r="E33" s="1145"/>
      <c r="F33" s="376"/>
      <c r="G33" s="376"/>
      <c r="H33" s="376">
        <v>1</v>
      </c>
      <c r="I33" s="376"/>
      <c r="J33" s="1083" t="s">
        <v>874</v>
      </c>
      <c r="K33" s="1083"/>
    </row>
    <row r="34" spans="1:12" ht="45" customHeight="1" x14ac:dyDescent="0.2">
      <c r="A34" s="4">
        <v>25</v>
      </c>
      <c r="B34" s="1164"/>
      <c r="C34" s="1095" t="s">
        <v>875</v>
      </c>
      <c r="D34" s="1096"/>
      <c r="E34" s="1145"/>
      <c r="F34" s="376">
        <v>1</v>
      </c>
      <c r="G34" s="376"/>
      <c r="H34" s="376"/>
      <c r="I34" s="376"/>
      <c r="J34" s="1146" t="s">
        <v>876</v>
      </c>
      <c r="K34" s="1147"/>
    </row>
    <row r="35" spans="1:12" ht="30.75" customHeight="1" x14ac:dyDescent="0.2">
      <c r="A35" s="4">
        <v>26</v>
      </c>
      <c r="B35" s="1164"/>
      <c r="C35" s="1095" t="s">
        <v>877</v>
      </c>
      <c r="D35" s="1096"/>
      <c r="E35" s="1145"/>
      <c r="F35" s="376"/>
      <c r="G35" s="376">
        <v>1</v>
      </c>
      <c r="H35" s="376"/>
      <c r="I35" s="376"/>
      <c r="J35" s="1146" t="s">
        <v>878</v>
      </c>
      <c r="K35" s="1147"/>
    </row>
    <row r="36" spans="1:12" ht="36.950000000000003" customHeight="1" x14ac:dyDescent="0.2">
      <c r="A36" s="4">
        <v>27</v>
      </c>
      <c r="B36" s="1164"/>
      <c r="C36" s="1095" t="s">
        <v>879</v>
      </c>
      <c r="D36" s="1096"/>
      <c r="E36" s="1145"/>
      <c r="F36" s="376">
        <v>1</v>
      </c>
      <c r="G36" s="376"/>
      <c r="H36" s="376"/>
      <c r="I36" s="376"/>
      <c r="J36" s="1146" t="s">
        <v>880</v>
      </c>
      <c r="K36" s="1147"/>
    </row>
    <row r="37" spans="1:12" s="418" customFormat="1" x14ac:dyDescent="0.2">
      <c r="A37" s="415"/>
      <c r="B37" s="415"/>
      <c r="C37" s="1160" t="s">
        <v>376</v>
      </c>
      <c r="D37" s="1161"/>
      <c r="E37" s="1162"/>
      <c r="F37" s="416">
        <f>SUM(F10:F36)</f>
        <v>13</v>
      </c>
      <c r="G37" s="416">
        <f>SUM(G10:G36)</f>
        <v>10</v>
      </c>
      <c r="H37" s="416">
        <f>SUM(H10:H36)</f>
        <v>4</v>
      </c>
      <c r="I37" s="416">
        <f>SUM(I10:I36)</f>
        <v>0</v>
      </c>
      <c r="J37" s="1163">
        <f>+F37/A36</f>
        <v>0.48148148148148145</v>
      </c>
      <c r="K37" s="1163"/>
      <c r="L37" s="417"/>
    </row>
    <row r="38" spans="1:12" ht="73.5" customHeight="1" x14ac:dyDescent="0.2">
      <c r="C38" s="1120" t="s">
        <v>881</v>
      </c>
      <c r="D38" s="1120"/>
      <c r="E38" s="1120"/>
      <c r="F38" s="1120"/>
      <c r="G38" s="1120"/>
      <c r="H38" s="1120"/>
      <c r="I38" s="1120"/>
      <c r="J38" s="1120"/>
      <c r="K38" s="1120"/>
    </row>
  </sheetData>
  <mergeCells count="71">
    <mergeCell ref="C37:E37"/>
    <mergeCell ref="J37:K37"/>
    <mergeCell ref="C38:K38"/>
    <mergeCell ref="B33:B36"/>
    <mergeCell ref="C33:E33"/>
    <mergeCell ref="J33:K33"/>
    <mergeCell ref="C34:E34"/>
    <mergeCell ref="J34:K34"/>
    <mergeCell ref="C35:E35"/>
    <mergeCell ref="J35:K35"/>
    <mergeCell ref="C36:E36"/>
    <mergeCell ref="J36:K36"/>
    <mergeCell ref="B30:B32"/>
    <mergeCell ref="C30:E30"/>
    <mergeCell ref="J30:K30"/>
    <mergeCell ref="C31:E31"/>
    <mergeCell ref="J31:K31"/>
    <mergeCell ref="C32:E32"/>
    <mergeCell ref="J32:K32"/>
    <mergeCell ref="C24:E24"/>
    <mergeCell ref="J24:K24"/>
    <mergeCell ref="B25:B29"/>
    <mergeCell ref="C25:E25"/>
    <mergeCell ref="J25:K25"/>
    <mergeCell ref="C26:E26"/>
    <mergeCell ref="J26:K26"/>
    <mergeCell ref="C27:E27"/>
    <mergeCell ref="J27:K27"/>
    <mergeCell ref="C28:E28"/>
    <mergeCell ref="J28:K28"/>
    <mergeCell ref="C29:E29"/>
    <mergeCell ref="J29:K29"/>
    <mergeCell ref="B14:B24"/>
    <mergeCell ref="C14:E14"/>
    <mergeCell ref="J14:K14"/>
    <mergeCell ref="J22:K22"/>
    <mergeCell ref="C20:E20"/>
    <mergeCell ref="J20:K20"/>
    <mergeCell ref="C23:E23"/>
    <mergeCell ref="J23:K23"/>
    <mergeCell ref="C22:E22"/>
    <mergeCell ref="C15:E15"/>
    <mergeCell ref="J15:K15"/>
    <mergeCell ref="C16:E16"/>
    <mergeCell ref="J16:K16"/>
    <mergeCell ref="C17:E17"/>
    <mergeCell ref="J17:K17"/>
    <mergeCell ref="C18:E18"/>
    <mergeCell ref="J18:K18"/>
    <mergeCell ref="C19:E19"/>
    <mergeCell ref="J19:K19"/>
    <mergeCell ref="C21:E21"/>
    <mergeCell ref="J21:K21"/>
    <mergeCell ref="D8:I8"/>
    <mergeCell ref="J8:K9"/>
    <mergeCell ref="C9:E9"/>
    <mergeCell ref="B10:B13"/>
    <mergeCell ref="C10:E10"/>
    <mergeCell ref="J10:K10"/>
    <mergeCell ref="C11:E11"/>
    <mergeCell ref="J11:K11"/>
    <mergeCell ref="C12:E12"/>
    <mergeCell ref="J12:K12"/>
    <mergeCell ref="C13:E13"/>
    <mergeCell ref="J13:K13"/>
    <mergeCell ref="D7:K7"/>
    <mergeCell ref="C1:C4"/>
    <mergeCell ref="D1:K3"/>
    <mergeCell ref="D4:J4"/>
    <mergeCell ref="C5:J5"/>
    <mergeCell ref="C6:K6"/>
  </mergeCells>
  <pageMargins left="0.25" right="0.25"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9</vt:i4>
      </vt:variant>
    </vt:vector>
  </HeadingPairs>
  <TitlesOfParts>
    <vt:vector size="16" baseType="lpstr">
      <vt:lpstr>1.CTO Y DLLO IPS INS </vt:lpstr>
      <vt:lpstr>1.1 AIEPI IPS INS </vt:lpstr>
      <vt:lpstr>5. S. Bucal AHC Odontoimagen</vt:lpstr>
      <vt:lpstr> 6. DISC SALUD VISU AUD INS IPS</vt:lpstr>
      <vt:lpstr>7.CA CP CR   INS IPS </vt:lpstr>
      <vt:lpstr>9. TB Y LEPRA INS IPS   </vt:lpstr>
      <vt:lpstr>OBSERVACION CONTROL MAYORCA</vt:lpstr>
      <vt:lpstr>'9. TB Y LEPRA INS IPS   '!sheet001__msoanchor_1</vt:lpstr>
      <vt:lpstr>'9. TB Y LEPRA INS IPS   '!sheet001__msoanchor_2</vt:lpstr>
      <vt:lpstr>'9. TB Y LEPRA INS IPS   '!sheet001__msoanchor_3</vt:lpstr>
      <vt:lpstr>'9. TB Y LEPRA INS IPS   '!sheet001__msoanchor_4</vt:lpstr>
      <vt:lpstr>'9. TB Y LEPRA INS IPS   '!sheet001__msoanchor_5</vt:lpstr>
      <vt:lpstr>'9. TB Y LEPRA INS IPS   '!sheet001__msoanchor_6</vt:lpstr>
      <vt:lpstr>'9. TB Y LEPRA INS IPS   '!sheet001__msoanchor_7</vt:lpstr>
      <vt:lpstr>'9. TB Y LEPRA INS IPS   '!sheet001__msoanchor_8</vt:lpstr>
      <vt:lpstr>'9. TB Y LEPRA INS IPS   '!sheet001__msoanchor_9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2006-09-12T12:46:56Z</dcterms:created>
  <dcterms:modified xsi:type="dcterms:W3CDTF">2021-06-02T21:58:22Z</dcterms:modified>
</cp:coreProperties>
</file>