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defaultThemeVersion="124226"/>
  <xr:revisionPtr revIDLastSave="0" documentId="13_ncr:1_{4BEECA3E-5960-4F38-A2BD-02E126B0C61C}" xr6:coauthVersionLast="46" xr6:coauthVersionMax="46" xr10:uidLastSave="{00000000-0000-0000-0000-000000000000}"/>
  <bookViews>
    <workbookView xWindow="-120" yWindow="-120" windowWidth="20730" windowHeight="11160" tabRatio="599" firstSheet="2" activeTab="2" xr2:uid="{00000000-000D-0000-FFFF-FFFF00000000}"/>
  </bookViews>
  <sheets>
    <sheet name="1.CTO Y DLLO IPS INS " sheetId="4" state="hidden" r:id="rId1"/>
    <sheet name="1.1 AIEPI IPS INS " sheetId="7" state="hidden" r:id="rId2"/>
    <sheet name="5. S. Bucal AHC ESE San Nicolás" sheetId="29" r:id="rId3"/>
    <sheet name=" 6. DISC SALUD VISU AUD INS IPS" sheetId="12" state="hidden" r:id="rId4"/>
    <sheet name="7.CA CP CR   INS IPS " sheetId="14" state="hidden" r:id="rId5"/>
    <sheet name="9. TB Y LEPRA INS IPS   " sheetId="18" state="hidden" r:id="rId6"/>
    <sheet name="OBSERVACION CONTROL MAYORCA" sheetId="19" state="hidden" r:id="rId7"/>
  </sheets>
  <externalReferences>
    <externalReference r:id="rId8"/>
  </externalReferences>
  <definedNames>
    <definedName name="NATURALEZA">'[1]1'!$A$4:$A$5</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 name="Sistema_Operativo">'[1]1'!$A$31:$A$34</definedName>
    <definedName name="TIPO_DE_COMPUTADOR">'[1]1'!$A$51:$A$53</definedName>
    <definedName name="tipo_de_conexión">'[1]1'!$A$24:$A$26</definedName>
    <definedName name="Version_de_Office">'[1]1'!$A$36:$A$46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29" l="1"/>
  <c r="AH61" i="29"/>
  <c r="AH60" i="29"/>
  <c r="AH56" i="29"/>
  <c r="AH55" i="29"/>
  <c r="AH54" i="29"/>
  <c r="AH53" i="29"/>
  <c r="AH49" i="29"/>
  <c r="AH48" i="29"/>
  <c r="AH47" i="29"/>
  <c r="AH46" i="29"/>
  <c r="AH42" i="29"/>
  <c r="AH41" i="29"/>
  <c r="AH40" i="29"/>
  <c r="AH36" i="29"/>
  <c r="AH35" i="29"/>
  <c r="AH34" i="29"/>
  <c r="AH33" i="29"/>
  <c r="AH32" i="29"/>
  <c r="AH28" i="29"/>
  <c r="AH27" i="29"/>
  <c r="AH26" i="29"/>
  <c r="AH25" i="29"/>
  <c r="AH24" i="29"/>
  <c r="AH20" i="29"/>
  <c r="AH19" i="29"/>
  <c r="AH18" i="29"/>
  <c r="AH14" i="29"/>
  <c r="AH13" i="29"/>
  <c r="L37" i="29" l="1"/>
  <c r="L62" i="29"/>
  <c r="L50" i="29"/>
  <c r="L43" i="29"/>
  <c r="L29" i="29"/>
  <c r="L21" i="29"/>
  <c r="L15" i="29"/>
  <c r="L57" i="29"/>
  <c r="U62" i="29"/>
  <c r="U50" i="29"/>
  <c r="U43" i="29"/>
  <c r="U37" i="29"/>
  <c r="U29" i="29"/>
  <c r="U21" i="29"/>
  <c r="U15" i="29"/>
  <c r="U57" i="29"/>
  <c r="I62" i="29"/>
  <c r="I50" i="29"/>
  <c r="I43" i="29"/>
  <c r="I37" i="29"/>
  <c r="I29" i="29"/>
  <c r="I21" i="29"/>
  <c r="I15" i="29"/>
  <c r="I57" i="29"/>
  <c r="AA62" i="29"/>
  <c r="AA50" i="29"/>
  <c r="AA43" i="29"/>
  <c r="AA37" i="29"/>
  <c r="AA29" i="29"/>
  <c r="AA21" i="29"/>
  <c r="AA15" i="29"/>
  <c r="AA57" i="29"/>
  <c r="AD62" i="29"/>
  <c r="AD50" i="29"/>
  <c r="AD43" i="29"/>
  <c r="AD37" i="29"/>
  <c r="AD29" i="29"/>
  <c r="AD21" i="29"/>
  <c r="AD15" i="29"/>
  <c r="AD57" i="29"/>
  <c r="AG62" i="29"/>
  <c r="AG37" i="29"/>
  <c r="AG43" i="29"/>
  <c r="AG57" i="29"/>
  <c r="AG29" i="29"/>
  <c r="AG15" i="29"/>
  <c r="O15" i="29"/>
  <c r="O21" i="29"/>
  <c r="O43" i="29"/>
  <c r="O62" i="29"/>
  <c r="O50" i="29"/>
  <c r="O37" i="29"/>
  <c r="O29" i="29"/>
  <c r="O57" i="29"/>
  <c r="R15" i="29"/>
  <c r="R21" i="29"/>
  <c r="R29" i="29"/>
  <c r="R43" i="29"/>
  <c r="X15" i="29"/>
  <c r="X21" i="29"/>
  <c r="X50" i="29"/>
  <c r="X29" i="29"/>
  <c r="X37" i="29"/>
  <c r="X43" i="29"/>
  <c r="F21" i="29"/>
  <c r="F43" i="29"/>
  <c r="D15" i="29"/>
  <c r="D21" i="29"/>
  <c r="D29" i="29"/>
  <c r="D37" i="29"/>
  <c r="D43" i="29"/>
  <c r="D50" i="29"/>
  <c r="D57" i="29"/>
  <c r="M50" i="29"/>
  <c r="M62" i="29"/>
  <c r="M43" i="29"/>
  <c r="M37" i="29"/>
  <c r="M29" i="29"/>
  <c r="M21" i="29"/>
  <c r="M15" i="29"/>
  <c r="M57" i="29"/>
  <c r="N62" i="29"/>
  <c r="N50" i="29"/>
  <c r="N43" i="29"/>
  <c r="N37" i="29"/>
  <c r="N29" i="29"/>
  <c r="N21" i="29"/>
  <c r="N15" i="29"/>
  <c r="N57" i="29"/>
  <c r="Y62" i="29"/>
  <c r="Y50" i="29"/>
  <c r="Y43" i="29"/>
  <c r="Y37" i="29"/>
  <c r="Y29" i="29"/>
  <c r="Y21" i="29"/>
  <c r="Y15" i="29"/>
  <c r="Y57" i="29"/>
  <c r="Z62" i="29"/>
  <c r="Z50" i="29"/>
  <c r="Z43" i="29"/>
  <c r="Z37" i="29"/>
  <c r="Z29" i="29"/>
  <c r="Z21" i="29"/>
  <c r="Z15" i="29"/>
  <c r="Z57" i="29"/>
  <c r="AB62" i="29"/>
  <c r="AB15" i="29"/>
  <c r="AB21" i="29"/>
  <c r="AB50" i="29"/>
  <c r="AB43" i="29"/>
  <c r="AB37" i="29"/>
  <c r="AB29" i="29"/>
  <c r="AB57" i="29"/>
  <c r="AC62" i="29"/>
  <c r="AC50" i="29"/>
  <c r="AC43" i="29"/>
  <c r="AC37" i="29"/>
  <c r="AC29" i="29"/>
  <c r="AC21" i="29"/>
  <c r="AC15" i="29"/>
  <c r="AC57" i="29"/>
  <c r="G15" i="29"/>
  <c r="G21" i="29"/>
  <c r="G37" i="29"/>
  <c r="G43" i="29"/>
  <c r="G57" i="29"/>
  <c r="G29" i="29"/>
  <c r="G50" i="29"/>
  <c r="G62" i="29"/>
  <c r="J15" i="29"/>
  <c r="J21" i="29"/>
  <c r="J29" i="29"/>
  <c r="J37" i="29"/>
  <c r="V15" i="29"/>
  <c r="V21" i="29"/>
  <c r="V57" i="29"/>
  <c r="V29" i="29"/>
  <c r="V37" i="29"/>
  <c r="V50" i="29"/>
  <c r="V62" i="29"/>
  <c r="V43" i="29"/>
  <c r="W62" i="29"/>
  <c r="W50" i="29"/>
  <c r="W43" i="29"/>
  <c r="W37" i="29"/>
  <c r="W29" i="29"/>
  <c r="W21" i="29"/>
  <c r="W15" i="29"/>
  <c r="W57" i="29"/>
  <c r="X62" i="29"/>
  <c r="X57" i="29"/>
  <c r="AE15" i="29"/>
  <c r="AE21" i="29"/>
  <c r="AE29" i="29"/>
  <c r="AE62" i="29"/>
  <c r="AE50" i="29"/>
  <c r="AE43" i="29"/>
  <c r="AE37" i="29"/>
  <c r="AE57" i="29"/>
  <c r="S21" i="29"/>
  <c r="S37" i="29"/>
  <c r="S62" i="29"/>
  <c r="S50" i="29"/>
  <c r="S43" i="29"/>
  <c r="S29" i="29"/>
  <c r="S15" i="29"/>
  <c r="S57" i="29"/>
  <c r="P21" i="29"/>
  <c r="P37" i="29"/>
  <c r="P43" i="29"/>
  <c r="P50" i="29"/>
  <c r="P62" i="29"/>
  <c r="P29" i="29"/>
  <c r="P15" i="29"/>
  <c r="P57" i="29"/>
  <c r="AF62" i="29"/>
  <c r="T62" i="29"/>
  <c r="R62" i="29"/>
  <c r="R50" i="29"/>
  <c r="R64" i="29" s="1"/>
  <c r="R37" i="29"/>
  <c r="R57" i="29"/>
  <c r="Q62" i="29"/>
  <c r="K62" i="29"/>
  <c r="J62" i="29"/>
  <c r="J50" i="29"/>
  <c r="J43" i="29"/>
  <c r="J57" i="29"/>
  <c r="K50" i="29"/>
  <c r="K43" i="29"/>
  <c r="K37" i="29"/>
  <c r="K29" i="29"/>
  <c r="K21" i="29"/>
  <c r="K15" i="29"/>
  <c r="K57" i="29"/>
  <c r="H62" i="29"/>
  <c r="F62" i="29"/>
  <c r="F50" i="29"/>
  <c r="F37" i="29"/>
  <c r="F29" i="29"/>
  <c r="F15" i="29"/>
  <c r="F57" i="29"/>
  <c r="E62" i="29"/>
  <c r="AG50" i="29"/>
  <c r="AG21" i="29"/>
  <c r="AF50" i="29"/>
  <c r="T50" i="29"/>
  <c r="Q50" i="29"/>
  <c r="H50" i="29"/>
  <c r="E50" i="29"/>
  <c r="AF43" i="29"/>
  <c r="AF37" i="29"/>
  <c r="AF29" i="29"/>
  <c r="AF21" i="29"/>
  <c r="AF15" i="29"/>
  <c r="AF57" i="29"/>
  <c r="T43" i="29"/>
  <c r="Q43" i="29"/>
  <c r="H43" i="29"/>
  <c r="E43" i="29"/>
  <c r="E37" i="29"/>
  <c r="E29" i="29"/>
  <c r="E21" i="29"/>
  <c r="E15" i="29"/>
  <c r="E57" i="29"/>
  <c r="Q57" i="29"/>
  <c r="Q37" i="29"/>
  <c r="Q29" i="29"/>
  <c r="Q21" i="29"/>
  <c r="Q15" i="29"/>
  <c r="T57" i="29"/>
  <c r="T37" i="29"/>
  <c r="T29" i="29"/>
  <c r="T21" i="29"/>
  <c r="T15" i="29"/>
  <c r="H37" i="29"/>
  <c r="D62" i="29"/>
  <c r="H57" i="29"/>
  <c r="H29" i="29"/>
  <c r="H21" i="29"/>
  <c r="H15" i="29"/>
  <c r="I37" i="19"/>
  <c r="H37" i="19"/>
  <c r="G37" i="19"/>
  <c r="F37" i="19"/>
  <c r="J37" i="19"/>
  <c r="I122" i="18"/>
  <c r="H122" i="18"/>
  <c r="G122" i="18"/>
  <c r="F122" i="18"/>
  <c r="I115" i="18"/>
  <c r="H115" i="18"/>
  <c r="J106" i="18" s="1"/>
  <c r="G115" i="18"/>
  <c r="F115" i="18"/>
  <c r="J115" i="18" s="1"/>
  <c r="I104" i="18"/>
  <c r="H104" i="18"/>
  <c r="G104" i="18"/>
  <c r="F104" i="18"/>
  <c r="I96" i="18"/>
  <c r="H96" i="18"/>
  <c r="G96" i="18"/>
  <c r="F96" i="18"/>
  <c r="I83" i="18"/>
  <c r="H83" i="18"/>
  <c r="G83" i="18"/>
  <c r="F83" i="18"/>
  <c r="J71" i="18"/>
  <c r="J60" i="18"/>
  <c r="F67" i="18"/>
  <c r="F69" i="18"/>
  <c r="I67" i="18" s="1"/>
  <c r="I58" i="18"/>
  <c r="H58" i="18"/>
  <c r="G58" i="18"/>
  <c r="F58" i="18"/>
  <c r="I51" i="18"/>
  <c r="H51" i="18"/>
  <c r="G51" i="18"/>
  <c r="F51" i="18"/>
  <c r="J51" i="18" s="1"/>
  <c r="E33" i="18"/>
  <c r="E34" i="18" s="1"/>
  <c r="I27" i="18"/>
  <c r="H27" i="18"/>
  <c r="G27" i="18"/>
  <c r="F27" i="18"/>
  <c r="J18" i="18" s="1"/>
  <c r="J27" i="18"/>
  <c r="G116" i="14"/>
  <c r="F116" i="14"/>
  <c r="E116" i="14"/>
  <c r="H116" i="14" s="1"/>
  <c r="D116" i="14"/>
  <c r="G100" i="14"/>
  <c r="F100" i="14"/>
  <c r="E100" i="14"/>
  <c r="H100" i="14" s="1"/>
  <c r="J90" i="14" s="1"/>
  <c r="D100" i="14"/>
  <c r="G88" i="14"/>
  <c r="F88" i="14"/>
  <c r="E88" i="14"/>
  <c r="D88" i="14"/>
  <c r="H88" i="14"/>
  <c r="G82" i="14"/>
  <c r="F82" i="14"/>
  <c r="E82" i="14"/>
  <c r="H82" i="14" s="1"/>
  <c r="J79" i="14" s="1"/>
  <c r="D82" i="14"/>
  <c r="G77" i="14"/>
  <c r="F77" i="14"/>
  <c r="E77" i="14"/>
  <c r="D77" i="14"/>
  <c r="H77" i="14"/>
  <c r="H66" i="14"/>
  <c r="J50" i="14" s="1"/>
  <c r="I62" i="14"/>
  <c r="G48" i="14"/>
  <c r="F48" i="14"/>
  <c r="E48" i="14"/>
  <c r="D48" i="14"/>
  <c r="G39" i="14"/>
  <c r="F39" i="14"/>
  <c r="D39" i="14"/>
  <c r="E39" i="14"/>
  <c r="I38" i="14"/>
  <c r="I36" i="14"/>
  <c r="I35" i="14"/>
  <c r="I34" i="14"/>
  <c r="I33" i="14"/>
  <c r="I32" i="14"/>
  <c r="I31" i="14"/>
  <c r="I30" i="14"/>
  <c r="I29" i="14"/>
  <c r="I28" i="14"/>
  <c r="I27" i="14"/>
  <c r="G21" i="14"/>
  <c r="F21" i="14"/>
  <c r="E21" i="14"/>
  <c r="H21" i="14" s="1"/>
  <c r="J17" i="14" s="1"/>
  <c r="D21" i="14"/>
  <c r="G163" i="12"/>
  <c r="F163" i="12"/>
  <c r="E163" i="12"/>
  <c r="H163" i="12" s="1"/>
  <c r="J157" i="12" s="1"/>
  <c r="D163" i="12"/>
  <c r="G154" i="12"/>
  <c r="F154" i="12"/>
  <c r="E154" i="12"/>
  <c r="H154" i="12" s="1"/>
  <c r="J145" i="12" s="1"/>
  <c r="D154" i="12"/>
  <c r="G142" i="12"/>
  <c r="F142" i="12"/>
  <c r="E142" i="12"/>
  <c r="D142" i="12"/>
  <c r="G133" i="12"/>
  <c r="F133" i="12"/>
  <c r="E133" i="12"/>
  <c r="D133" i="12"/>
  <c r="H133" i="12"/>
  <c r="G122" i="12"/>
  <c r="F122" i="12"/>
  <c r="E122" i="12"/>
  <c r="H122" i="12" s="1"/>
  <c r="J113" i="12" s="1"/>
  <c r="D122" i="12"/>
  <c r="H110" i="12"/>
  <c r="J94" i="12" s="1"/>
  <c r="H106" i="12"/>
  <c r="H108" i="12" s="1"/>
  <c r="I106" i="12"/>
  <c r="G91" i="12"/>
  <c r="F91" i="12"/>
  <c r="E91" i="12"/>
  <c r="D91" i="12"/>
  <c r="G79" i="12"/>
  <c r="F79" i="12"/>
  <c r="E79" i="12"/>
  <c r="H79" i="12" s="1"/>
  <c r="D79" i="12"/>
  <c r="I78" i="12"/>
  <c r="I77" i="12"/>
  <c r="I76" i="12"/>
  <c r="I75" i="12"/>
  <c r="I74" i="12"/>
  <c r="I73" i="12"/>
  <c r="I72" i="12"/>
  <c r="I71" i="12"/>
  <c r="I70" i="12"/>
  <c r="I69" i="12"/>
  <c r="I68" i="12"/>
  <c r="I67" i="12"/>
  <c r="G59" i="12"/>
  <c r="F59" i="12"/>
  <c r="E59" i="12"/>
  <c r="H59" i="12" s="1"/>
  <c r="D59" i="12"/>
  <c r="J41" i="12"/>
  <c r="I58" i="12"/>
  <c r="I57" i="12"/>
  <c r="I56" i="12"/>
  <c r="I55" i="12"/>
  <c r="I54" i="12"/>
  <c r="I53" i="12"/>
  <c r="I52" i="12"/>
  <c r="I51" i="12"/>
  <c r="I50" i="12"/>
  <c r="I49" i="12"/>
  <c r="I48" i="12"/>
  <c r="I47" i="12"/>
  <c r="G38" i="12"/>
  <c r="F38" i="12"/>
  <c r="E38" i="12"/>
  <c r="D38" i="12"/>
  <c r="H38" i="12" s="1"/>
  <c r="G28" i="12"/>
  <c r="F28" i="12"/>
  <c r="E28" i="12"/>
  <c r="H28" i="12" s="1"/>
  <c r="D28" i="12"/>
  <c r="I100" i="12"/>
  <c r="I168" i="7"/>
  <c r="H168" i="7"/>
  <c r="G168" i="7"/>
  <c r="F168" i="7"/>
  <c r="I157" i="7"/>
  <c r="H157" i="7"/>
  <c r="G157" i="7"/>
  <c r="F157" i="7"/>
  <c r="I144" i="7"/>
  <c r="H144" i="7"/>
  <c r="G144" i="7"/>
  <c r="F144" i="7"/>
  <c r="J144" i="7" s="1"/>
  <c r="L133" i="7"/>
  <c r="I131" i="7"/>
  <c r="H131" i="7"/>
  <c r="G131" i="7"/>
  <c r="F131" i="7"/>
  <c r="I126" i="7"/>
  <c r="H126" i="7"/>
  <c r="L122" i="7" s="1"/>
  <c r="G126" i="7"/>
  <c r="F126" i="7"/>
  <c r="J126" i="7" s="1"/>
  <c r="I120" i="7"/>
  <c r="H120" i="7"/>
  <c r="G120" i="7"/>
  <c r="F120" i="7"/>
  <c r="J109" i="7"/>
  <c r="L99" i="7"/>
  <c r="F106" i="7"/>
  <c r="F108" i="7"/>
  <c r="I97" i="7"/>
  <c r="H97" i="7"/>
  <c r="G97" i="7"/>
  <c r="F97" i="7"/>
  <c r="I91" i="7"/>
  <c r="H91" i="7"/>
  <c r="G91" i="7"/>
  <c r="F91" i="7"/>
  <c r="I81" i="7"/>
  <c r="J81" i="7" s="1"/>
  <c r="L21" i="7" s="1"/>
  <c r="H81" i="7"/>
  <c r="G81" i="7"/>
  <c r="F81" i="7"/>
  <c r="I176" i="4"/>
  <c r="H176" i="4"/>
  <c r="G176" i="4"/>
  <c r="F176" i="4"/>
  <c r="J176" i="4"/>
  <c r="I170" i="4"/>
  <c r="H170" i="4"/>
  <c r="G170" i="4"/>
  <c r="F170" i="4"/>
  <c r="J170" i="4" s="1"/>
  <c r="I161" i="4"/>
  <c r="H161" i="4"/>
  <c r="L106" i="4" s="1"/>
  <c r="G161" i="4"/>
  <c r="J161" i="4" s="1"/>
  <c r="F161" i="4"/>
  <c r="I104" i="4"/>
  <c r="F104" i="4"/>
  <c r="J104" i="4" s="1"/>
  <c r="G104" i="4"/>
  <c r="H104" i="4"/>
  <c r="I98" i="4"/>
  <c r="H98" i="4"/>
  <c r="G98" i="4"/>
  <c r="F98" i="4"/>
  <c r="H92" i="4"/>
  <c r="E92" i="4"/>
  <c r="I92" i="4" s="1"/>
  <c r="F92" i="4"/>
  <c r="G92" i="4"/>
  <c r="L85" i="4"/>
  <c r="I83" i="4"/>
  <c r="F83" i="4"/>
  <c r="G83" i="4"/>
  <c r="H83" i="4"/>
  <c r="I75" i="4"/>
  <c r="H75" i="4"/>
  <c r="G75" i="4"/>
  <c r="F75" i="4"/>
  <c r="J75" i="4" s="1"/>
  <c r="I59" i="4"/>
  <c r="H59" i="4"/>
  <c r="G59" i="4"/>
  <c r="F59" i="4"/>
  <c r="L20" i="4" s="1"/>
  <c r="J59" i="4"/>
  <c r="J97" i="7"/>
  <c r="C108" i="7"/>
  <c r="I64" i="18"/>
  <c r="I62" i="18"/>
  <c r="I68" i="18"/>
  <c r="I69" i="18"/>
  <c r="I65" i="18"/>
  <c r="I66" i="18"/>
  <c r="J29" i="18"/>
  <c r="L163" i="4"/>
  <c r="I102" i="12"/>
  <c r="I103" i="12"/>
  <c r="M64" i="29" l="1"/>
  <c r="J64" i="29"/>
  <c r="F64" i="29"/>
  <c r="AB64" i="29"/>
  <c r="AA64" i="29"/>
  <c r="AE64" i="29"/>
  <c r="X64" i="29"/>
  <c r="O64" i="29"/>
  <c r="Z64" i="29"/>
  <c r="AD64" i="29"/>
  <c r="L64" i="29"/>
  <c r="K64" i="29"/>
  <c r="V64" i="29"/>
  <c r="Q64" i="29"/>
  <c r="P64" i="29"/>
  <c r="S64" i="29"/>
  <c r="W64" i="29"/>
  <c r="AC64" i="29"/>
  <c r="AG64" i="29"/>
  <c r="H64" i="29"/>
  <c r="T64" i="29"/>
  <c r="Y64" i="29"/>
  <c r="N64" i="29"/>
  <c r="I64" i="29"/>
  <c r="U64" i="29"/>
  <c r="E64" i="29"/>
  <c r="AF64" i="29"/>
  <c r="J85" i="18"/>
  <c r="L159" i="7"/>
  <c r="J122" i="18"/>
  <c r="J117" i="18"/>
  <c r="J98" i="4"/>
  <c r="L94" i="4" s="1"/>
  <c r="L100" i="4"/>
  <c r="J157" i="7"/>
  <c r="L146" i="7"/>
  <c r="H91" i="12"/>
  <c r="J82" i="12"/>
  <c r="J125" i="12"/>
  <c r="J102" i="14"/>
  <c r="L61" i="4"/>
  <c r="J83" i="4"/>
  <c r="L77" i="4" s="1"/>
  <c r="J168" i="7"/>
  <c r="J17" i="12"/>
  <c r="I96" i="12"/>
  <c r="I101" i="12"/>
  <c r="I108" i="12"/>
  <c r="I104" i="12"/>
  <c r="I98" i="12"/>
  <c r="I107" i="12"/>
  <c r="I97" i="12"/>
  <c r="I105" i="12"/>
  <c r="I99" i="12"/>
  <c r="H142" i="12"/>
  <c r="J137" i="12" s="1"/>
  <c r="J68" i="14"/>
  <c r="J58" i="18"/>
  <c r="J53" i="18" s="1"/>
  <c r="J83" i="18"/>
  <c r="J73" i="18" s="1"/>
  <c r="J131" i="7"/>
  <c r="L128" i="7"/>
  <c r="J91" i="7"/>
  <c r="L93" i="7"/>
  <c r="J120" i="7"/>
  <c r="L112" i="7"/>
  <c r="H39" i="14"/>
  <c r="J23" i="14" s="1"/>
  <c r="H48" i="14"/>
  <c r="J41" i="14" s="1"/>
  <c r="I64" i="14"/>
  <c r="J62" i="14"/>
  <c r="J84" i="14"/>
  <c r="J96" i="18"/>
  <c r="J104" i="18"/>
  <c r="J98" i="18"/>
  <c r="G64" i="29"/>
  <c r="AH37" i="29"/>
  <c r="L83" i="7"/>
  <c r="AH57" i="29"/>
  <c r="AH29" i="29"/>
  <c r="AH50" i="29"/>
  <c r="AH21" i="29"/>
  <c r="D64" i="29"/>
  <c r="I63" i="18"/>
  <c r="AH62" i="29"/>
  <c r="AH43" i="29"/>
  <c r="AH15" i="29"/>
  <c r="AE65" i="29" l="1"/>
  <c r="AB65" i="29"/>
  <c r="P65" i="29"/>
  <c r="J65" i="29"/>
  <c r="D68" i="29"/>
  <c r="M65" i="29"/>
  <c r="G65" i="29"/>
  <c r="D67" i="29"/>
  <c r="Y65" i="29"/>
  <c r="S65" i="29"/>
  <c r="V65" i="29"/>
  <c r="J53" i="14"/>
  <c r="J60" i="14"/>
  <c r="J58" i="14"/>
  <c r="J55" i="14"/>
  <c r="J64" i="14"/>
  <c r="J54" i="14"/>
  <c r="J59" i="14"/>
  <c r="J61" i="14"/>
  <c r="J52" i="14"/>
  <c r="J57" i="14"/>
  <c r="J63" i="14"/>
  <c r="J56" i="14"/>
  <c r="D65" i="29"/>
  <c r="D66" i="29"/>
  <c r="D69" i="29" l="1"/>
  <c r="E69" i="29" l="1"/>
  <c r="E67" i="29"/>
  <c r="E68" i="29"/>
  <c r="E66" i="29"/>
  <c r="E72" i="29" l="1"/>
  <c r="I46" i="12"/>
  <c r="I45" i="12"/>
  <c r="I6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2" authorId="0" shapeId="0" xr:uid="{D8D34D84-B5FD-481E-89C6-FD04974FEA29}">
      <text>
        <r>
          <rPr>
            <b/>
            <sz val="9"/>
            <color indexed="81"/>
            <rFont val="Tahoma"/>
            <family val="2"/>
          </rPr>
          <t xml:space="preserve">RES. 1995 DE 1999
RES. 3100 DE 2019
RES. 3280 DE 2018 
RIAS: CURSO DE VIDA </t>
        </r>
        <r>
          <rPr>
            <sz val="9"/>
            <color indexed="81"/>
            <rFont val="Tahoma"/>
            <family val="2"/>
          </rPr>
          <t xml:space="preserve">
</t>
        </r>
      </text>
    </comment>
    <comment ref="C17" authorId="0" shapeId="0" xr:uid="{6342DAB9-ED94-4B8D-9B3F-C4159B83E19A}">
      <text>
        <r>
          <rPr>
            <b/>
            <sz val="9"/>
            <color indexed="81"/>
            <rFont val="Tahoma"/>
            <family val="2"/>
          </rPr>
          <t>RES. 1995 DE 1999 
RES. 839 DE 2017
RES. 3280 DE 2018
RIAS
RES. 15</t>
        </r>
      </text>
    </comment>
    <comment ref="C22" authorId="0" shapeId="0" xr:uid="{40971C30-9FBC-400A-BEC9-FC7217569040}">
      <text>
        <r>
          <rPr>
            <b/>
            <sz val="9"/>
            <color indexed="81"/>
            <rFont val="Tahoma"/>
            <family val="2"/>
          </rPr>
          <t xml:space="preserve">EVIDENCIAS: 
</t>
        </r>
        <r>
          <rPr>
            <sz val="9"/>
            <color indexed="81"/>
            <rFont val="Tahoma"/>
            <family val="2"/>
          </rPr>
          <t xml:space="preserve">EL FORMATO CUENTA CON ENCABEZADO DONDE SE DETALLAN LOS DATOS BASICOS DEL USUARIO, EN RELACION AL CURSO DE VIDA DEL AFILIADO Y DE ACUERDO A LAS CARACTERISTICAS Y DETERMINANTES SOCIALES DEL MISMO, QUE INCIDAN EN LA SALUD Y ADECUADA EVOLUCIÓN DE LAS PATOLOGIAS O FACTORES DE RIESGO PRESENTES E INDIVIDUALES ASOCIADOS CON EL ENTORNO BIOPSICOSOCIAL.
</t>
        </r>
      </text>
    </comment>
    <comment ref="C23" authorId="0" shapeId="0" xr:uid="{35A2939A-78DE-468D-AD58-F9715B168058}">
      <text>
        <r>
          <rPr>
            <b/>
            <sz val="9"/>
            <color indexed="81"/>
            <rFont val="Tahoma"/>
            <family val="2"/>
          </rPr>
          <t xml:space="preserve">RES. 3280 DE 2019
</t>
        </r>
        <r>
          <rPr>
            <sz val="9"/>
            <color indexed="81"/>
            <rFont val="Tahoma"/>
            <family val="2"/>
          </rPr>
          <t xml:space="preserve">Permite la identificación de factores de riesgo asociado con la presencia de signos clínicos comorbilidades crónicas y otras afecciones manifiestas en boca, incluso signos de abuso en individuos primera infancia, infancia, adolescencia, poblacion vulnerable y persona mayor de 60 años.
</t>
        </r>
        <r>
          <rPr>
            <b/>
            <sz val="9"/>
            <color indexed="81"/>
            <rFont val="Tahoma"/>
            <family val="2"/>
          </rPr>
          <t>RES. 1995 de 1999</t>
        </r>
        <r>
          <rPr>
            <sz val="9"/>
            <color indexed="81"/>
            <rFont val="Tahoma"/>
            <family val="2"/>
          </rPr>
          <t>: Sin acrónimos, sin espacios en blanco, sin siglas no documentadas en la misma Historia Cíinica.</t>
        </r>
        <r>
          <rPr>
            <sz val="9"/>
            <color indexed="81"/>
            <rFont val="Tahoma"/>
            <family val="2"/>
          </rPr>
          <t xml:space="preserve">
</t>
        </r>
      </text>
    </comment>
    <comment ref="C30" authorId="0" shapeId="0" xr:uid="{6D8F594F-2009-4824-BFB4-D12C21BF9DA5}">
      <text>
        <r>
          <rPr>
            <b/>
            <sz val="9"/>
            <color indexed="81"/>
            <rFont val="Tahoma"/>
            <family val="2"/>
          </rPr>
          <t>EVIDENCIAS:</t>
        </r>
        <r>
          <rPr>
            <sz val="9"/>
            <color indexed="81"/>
            <rFont val="Tahoma"/>
            <family val="2"/>
          </rPr>
          <t xml:space="preserve">
- RES. 1995 de 1999: EL FORMATO DE HISTORIA CLÍNICA DEBE CONTENER AQUELLOS APARTES  QUE DETERMINEN EL ESTADO DE SALUD DEL PACIENTE, EN ESTE CASO EL ESTADO BUCODENTAL COMPLETO DE MANERA RELEVANTE Y CARACTERIZADA  QUE CONTRIBUYA AL DIAGNOSTICO, PRONOSTICO Y PLAN DE TRATAMIENTO INDICADO PARA AFECCIONES BUCALES, ADEMAS DE OBSERVAR FACTORES DE RIESGO PARA ENFERMEDADES CRONICAS, PRESENCIA DE FOCOS INFECCIOSOS, SIGNOS Y SINTOMAS CLINICOS SEGUN LAS PATOLOGIAS DESCRITAS EN LAS DIFERENTES RIAS Y LOS 16 GRUPOS DE RIESGO EN SALUD DE ACUERDO AL CURSO DE VIDA INDIVIDUAL DEL USUARIO.
</t>
        </r>
      </text>
    </comment>
    <comment ref="C31" authorId="0" shapeId="0" xr:uid="{C025CC0C-9038-400F-90A1-DA45E2BE0FF5}">
      <text>
        <r>
          <rPr>
            <b/>
            <sz val="9"/>
            <color indexed="81"/>
            <rFont val="Tahoma"/>
            <family val="2"/>
          </rPr>
          <t xml:space="preserve">RES. 3280 de 2018:
Ruta Materno Perinatal: </t>
        </r>
        <r>
          <rPr>
            <sz val="9"/>
            <color indexed="81"/>
            <rFont val="Tahoma"/>
            <family val="2"/>
          </rPr>
          <t xml:space="preserve">7 controles medicina, odontología cada trimestre y según criterio clínico; educación salud bucal; fortalecer lactancia materna, promover NO hábitos nocivos del lactante; consulta Estomatognático al momento nacimiento o en la primera semana del recién nacido.
</t>
        </r>
        <r>
          <rPr>
            <b/>
            <sz val="9"/>
            <color indexed="81"/>
            <rFont val="Tahoma"/>
            <family val="2"/>
          </rPr>
          <t>Primera Infancia:</t>
        </r>
        <r>
          <rPr>
            <sz val="9"/>
            <color indexed="81"/>
            <rFont val="Tahoma"/>
            <family val="2"/>
          </rPr>
          <t xml:space="preserve"> control odontológico cada 6 meses, con aplicación flúor; promoción lactancia materna exclusiva evitar hábitos nocivos; educación en Salud Bucal; profilaxis; sellantes desde 2 años; articulacion C yD.
</t>
        </r>
        <r>
          <rPr>
            <b/>
            <sz val="9"/>
            <color indexed="81"/>
            <rFont val="Tahoma"/>
            <family val="2"/>
          </rPr>
          <t xml:space="preserve">Infancia: </t>
        </r>
        <r>
          <rPr>
            <sz val="9"/>
            <color indexed="81"/>
            <rFont val="Tahoma"/>
            <family val="2"/>
          </rPr>
          <t xml:space="preserve">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 xml:space="preserve">Adolescencia: </t>
        </r>
        <r>
          <rPr>
            <sz val="9"/>
            <color indexed="81"/>
            <rFont val="Tahoma"/>
            <family val="2"/>
          </rPr>
          <t xml:space="preserve">control odontología al año; sellantes hasta los 15 años; profilaxis, CPB y flúor cada 6 meses hasta 17 años, 11 meses y 29 días; detartraje desde los 12 años; canalización otros programas ( salud mental, salud sexual y reproductiva, medicina familiar).
</t>
        </r>
        <r>
          <rPr>
            <b/>
            <sz val="9"/>
            <color indexed="81"/>
            <rFont val="Tahoma"/>
            <family val="2"/>
          </rPr>
          <t xml:space="preserve">Joven: </t>
        </r>
        <r>
          <rPr>
            <sz val="9"/>
            <color indexed="81"/>
            <rFont val="Tahoma"/>
            <family val="2"/>
          </rPr>
          <t xml:space="preserve">control odontología cada 2 años con CPB y profilaxis; detartraje a criterio clínico, educación salud Bucal promoviendo autoexamen bucal; articulación RIAS necesarias.
</t>
        </r>
        <r>
          <rPr>
            <b/>
            <sz val="9"/>
            <color indexed="81"/>
            <rFont val="Tahoma"/>
            <family val="2"/>
          </rPr>
          <t>Adulto</t>
        </r>
        <r>
          <rPr>
            <sz val="9"/>
            <color indexed="81"/>
            <rFont val="Tahoma"/>
            <family val="2"/>
          </rPr>
          <t xml:space="preserve">: control odontología cada 2 años con CPB y profilaxis; detartraje a criterio clínico, educación salud Bucal promoviendo autoexamen bucal; articulación RIAS necesarias.
</t>
        </r>
        <r>
          <rPr>
            <b/>
            <sz val="9"/>
            <color indexed="81"/>
            <rFont val="Tahoma"/>
            <family val="2"/>
          </rPr>
          <t>Vejez:</t>
        </r>
        <r>
          <rPr>
            <sz val="9"/>
            <color indexed="81"/>
            <rFont val="Tahoma"/>
            <family val="2"/>
          </rPr>
          <t xml:space="preserve"> control odontología cada 2 años con CPB y profilaxis; detartraje a criterio clínico, educación salud Bucal promoviendo autoexamen bucal; articulación RIAS necesarias.
</t>
        </r>
      </text>
    </comment>
    <comment ref="C32" authorId="0" shapeId="0" xr:uid="{546EEF75-1023-4935-9C2B-CC379D22FF3B}">
      <text>
        <r>
          <rPr>
            <b/>
            <sz val="9"/>
            <color indexed="81"/>
            <rFont val="Tahoma"/>
            <family val="2"/>
          </rPr>
          <t>EVIDENCIA:</t>
        </r>
        <r>
          <rPr>
            <sz val="9"/>
            <color indexed="81"/>
            <rFont val="Tahoma"/>
            <family val="2"/>
          </rPr>
          <t xml:space="preserve">
- Porcentaje del CPB O´Leary o Silness &amp; Löe documentado en casilla única o inmerso en la evolución de acuerdo al curso de vida del paciente a quien se le realice, recordando las frecuencias indicadas en la RES: 3280 de 2018.</t>
        </r>
      </text>
    </comment>
    <comment ref="C33" authorId="0" shapeId="0" xr:uid="{77DCB289-12F6-4111-AAE5-161610FC4F63}">
      <text>
        <r>
          <rPr>
            <b/>
            <sz val="9"/>
            <color indexed="81"/>
            <rFont val="Tahoma"/>
            <family val="2"/>
          </rPr>
          <t>EVIDENCIA:</t>
        </r>
        <r>
          <rPr>
            <sz val="9"/>
            <color indexed="81"/>
            <rFont val="Tahoma"/>
            <family val="2"/>
          </rPr>
          <t xml:space="preserve">
- Socialización documentada en la Historia Clínica por parte del Talento Humano en Salud Bucal, de acuerdo al usuario atendido y el curso de vida en que se encuentre.
</t>
        </r>
      </text>
    </comment>
    <comment ref="C34" authorId="0" shapeId="0" xr:uid="{D3EA7BB1-0031-4109-BAF0-9980C1DEF6F0}">
      <text>
        <r>
          <rPr>
            <b/>
            <sz val="9"/>
            <color indexed="81"/>
            <rFont val="Tahoma"/>
            <family val="2"/>
          </rPr>
          <t xml:space="preserve">EVIDENCIA: </t>
        </r>
        <r>
          <rPr>
            <sz val="9"/>
            <color indexed="81"/>
            <rFont val="Tahoma"/>
            <family val="2"/>
          </rPr>
          <t xml:space="preserve">
- Observar se incluya factores nutricionales que repercuten en la salud integral y bucal.
- Características del entorno en relación a facilidad de cepillado diario adecuado como agua potable, espejo en el baño, acompañamiento a población vulnerable y cursos de vida menores y adultos mayores.
</t>
        </r>
        <r>
          <rPr>
            <sz val="9"/>
            <color indexed="81"/>
            <rFont val="Tahoma"/>
            <family val="2"/>
          </rPr>
          <t xml:space="preserve">
</t>
        </r>
      </text>
    </comment>
    <comment ref="C35" authorId="0" shapeId="0" xr:uid="{1832124E-0ABD-4749-949C-8A007E922D34}">
      <text>
        <r>
          <rPr>
            <b/>
            <sz val="9"/>
            <color indexed="81"/>
            <rFont val="Tahoma"/>
            <family val="2"/>
          </rPr>
          <t>EVIDENCIA:</t>
        </r>
        <r>
          <rPr>
            <sz val="9"/>
            <color indexed="81"/>
            <rFont val="Tahoma"/>
            <family val="2"/>
          </rPr>
          <t xml:space="preserve">
- Socialización según curso de vida de técnica adecuada cepillado y uso de seda dental frente a espejo facial.
- Socializar de acuerdo al curso de vida las implicaciones de los factores de riesgo.
- Fomentar el auto examen bucal por curso de vida.
- Promover transversalidad desde Salud Bucal articulación con RIAS según 16 grupos de Riesgo.</t>
        </r>
      </text>
    </comment>
    <comment ref="C36" authorId="0" shapeId="0" xr:uid="{0AFAA9E4-6282-47C4-BC73-E0A06872B73B}">
      <text>
        <r>
          <rPr>
            <b/>
            <sz val="9"/>
            <color indexed="81"/>
            <rFont val="Tahoma"/>
            <family val="2"/>
          </rPr>
          <t>EVIDENCIA:
-</t>
        </r>
        <r>
          <rPr>
            <sz val="9"/>
            <color indexed="81"/>
            <rFont val="Tahoma"/>
            <family val="2"/>
          </rPr>
          <t xml:space="preserve"> Socialización documentada beneficios desde salud bucal de la lactancia materna excesiva y las etapas según cambio alimentación.
- Fomentar prevención hábitos desde las complicaciones craneomaxilares y las secuelas bucales de los mismos, según curso de vida del paciente.
- Estimular consulta odontológica en curso de vida vejez y del paciente edentulo, con enfoque autoexamen bucal, seguimiento de alteraciones y búsqueda activa cáncer bucal
- Apoyar poblaciones con discapacidad mediante programación de consulta odontológica preventiva (detartraje y educación varias veces al año)
</t>
        </r>
      </text>
    </comment>
    <comment ref="C38" authorId="0" shapeId="0" xr:uid="{6593BE2E-CA15-4BE2-A30A-7F2C1E28A9DC}">
      <text>
        <r>
          <rPr>
            <b/>
            <sz val="9"/>
            <color indexed="81"/>
            <rFont val="Tahoma"/>
            <family val="2"/>
          </rPr>
          <t xml:space="preserve">EVIDENCIA: 
- </t>
        </r>
        <r>
          <rPr>
            <sz val="9"/>
            <color indexed="81"/>
            <rFont val="Tahoma"/>
            <family val="2"/>
          </rPr>
          <t xml:space="preserve">IMPLEMENTACION DESDE LA INSTITUCION DE RUTA SALUD BUCAL, SEGUN DETERMINANTES SOCIALES DE LA POBLACION AFILIADA.
- FORMATO DE HISTORIA CLÍNICA DEBE CONTENER CASILLA PARA REGISTRO DEL CONTROL PLACA BACTERIANA O EN SU DEFECTO DEBE SER REGISTRADO EL PORCENTAJE ENCONTRADO EN EL PACIENTE DURANTE  CONSULTA DE INICIO DE TRATAMIENTO DE ACUERDO A LO DISPUESTO POR CURSO DE VIDA EN LA RES. 3280 de 2018, ADEMAS DEBE CONTENER EL REGISTRO DETALLADO DE LAS ACCIONES DE EDUCACION EN SALUD BUCAL REALIZADAS AL PACIENTE Y SU FAMILIA EN CASO DE MENORES DE EDAD EN CASILLA INDIVIDUAL O EN LA EVOLUCION DEL TRATAMIENTO. 
- TENER EN CUENTA QUE CONTROL DE PLACA ES INHERENTE AL DETARTRAJE A CRITERIO CLINICO PARA POBLACION MAYOR 12 AÑOS Y AUNQUE LA FRECUENCIA QUE INDICA LA RES. 3280 de 2018 ES DIFERENTES SEGUN CURSO DE VIDA ESTA DEBE RELACIONARSE EN LA EVOLUCION DEL TRATAMIENTO CON DETARTRAJE SUPRAGINGIVAL PARA DETERMINAR RIESGO INDIVIDUAL Y ACCESO DE LAS POBLACIONES CON ENFERMEDADES CRONICAS QUE PRESENTAN ALTO RIESGO DE COMPROMISO CARDIACO POR PRESENCIA DE INFECCIONES BUCALES.
-DEBE INTEGRARSE CON OTRAS RUTAS DENTRO DE LAS PROPIAS CARACTERISTICAS DEL INDIVIDUO
</t>
        </r>
      </text>
    </comment>
    <comment ref="C39" authorId="0" shapeId="0" xr:uid="{F21AF10D-AF3F-48F9-8DBA-9D9537CA8765}">
      <text>
        <r>
          <rPr>
            <b/>
            <sz val="9"/>
            <color indexed="81"/>
            <rFont val="Tahoma"/>
            <family val="2"/>
          </rPr>
          <t>RES. 1995 de 1999
RES. 839 de 2017
RES. 3280 de 2018</t>
        </r>
        <r>
          <rPr>
            <sz val="9"/>
            <color indexed="81"/>
            <rFont val="Tahoma"/>
            <family val="2"/>
          </rPr>
          <t xml:space="preserve">
</t>
        </r>
      </text>
    </comment>
    <comment ref="C41" authorId="0" shapeId="0" xr:uid="{7DB16A64-15ED-46A0-9170-2114DB29642B}">
      <text>
        <r>
          <rPr>
            <b/>
            <sz val="9"/>
            <color indexed="81"/>
            <rFont val="Tahoma"/>
            <family val="2"/>
          </rPr>
          <t xml:space="preserve">EVIDENCIAS:
</t>
        </r>
        <r>
          <rPr>
            <sz val="9"/>
            <color indexed="81"/>
            <rFont val="Tahoma"/>
            <family val="2"/>
          </rPr>
          <t xml:space="preserve">EVIDENCIA:
- Documentado en casilla única tomado del odontograma realizado en la consulta de acuerdo al curso de vida del paciente a quien se le realice, recordando las frecuencias indicadas en la RES: 3280 de 2018.
</t>
        </r>
      </text>
    </comment>
    <comment ref="C44" authorId="0" shapeId="0" xr:uid="{F685EB55-CABD-46F2-BD3D-5C5A16D2BDC3}">
      <text>
        <r>
          <rPr>
            <b/>
            <sz val="9"/>
            <color indexed="81"/>
            <rFont val="Tahoma"/>
            <family val="2"/>
          </rPr>
          <t xml:space="preserve">EVIDENCIA:
- </t>
        </r>
        <r>
          <rPr>
            <sz val="9"/>
            <color indexed="81"/>
            <rFont val="Tahoma"/>
            <family val="2"/>
          </rPr>
          <t xml:space="preserve">DESCRIPCION DE TODAS LAS AYUDAS DIAGNOSTICAS SOLICITADAS Y SE DEBE  DETALLADAR Y CONTENER EL ANALISIS CORRESPONDIENTE DENTRO DE LA EVOLUCIÓN O EN CASILLA  INDICADA.
- EL INDICE DE COP SE CONSIDERA DE OBLIGATORIO DILIGENCIAMIENTO SE ENFATIZA LA OBLIGATORIEDAD SEGUN IPS A MENORES CON 12 AÑOS  DE ACUERDO AL PLAN NACIONAL DE SALUD BUCAL Y A LAS POLITICAS PUBLICAS DE SALUD BUCAL DE MINSALUD. ESTE DEBE REALIZARCE Y REGISTRAR SUS VALORES  EN CASILLA INDIVIDUAL , EN LA EVOLUCION DE TRATAMIENTO O EN ODONTOGRAMA.
-DE ACUERDO A LAS CARACTERISTICAS INDIVIDUALES DEL USUARIO OBSERVAR SI ES POSIBLE EL ACCESO DESDE SALUD BUCAL A LOS RESULTADOS DE EXAMENES COMPLEMENTARIOS QUE FACILITEN LA ATENCION DE LOS GRUPOS DE RIESGO Y LA ARTICULACION ENTRE PROGRAMAS.
</t>
        </r>
      </text>
    </comment>
    <comment ref="C45" authorId="0" shapeId="0" xr:uid="{205BC5E8-AB08-44CA-8274-B027B7D07BDB}">
      <text>
        <r>
          <rPr>
            <b/>
            <sz val="9"/>
            <color indexed="81"/>
            <rFont val="Tahoma"/>
            <family val="2"/>
          </rPr>
          <t xml:space="preserve">RES. 3280 de 2018:
Ruta Materno Perinatal: </t>
        </r>
        <r>
          <rPr>
            <sz val="9"/>
            <color indexed="81"/>
            <rFont val="Tahoma"/>
            <family val="2"/>
          </rPr>
          <t>7 controles medicina, odontología cada trimestre y según criterio clínico; educación salud bucal; fortalecer lactancia materna, promover NO hábitos nocivos del lactante; consulta Estomatognático al momento nacimiento o en la primera semana del recién nacido.</t>
        </r>
        <r>
          <rPr>
            <b/>
            <sz val="9"/>
            <color indexed="81"/>
            <rFont val="Tahoma"/>
            <family val="2"/>
          </rPr>
          <t xml:space="preserve">
Primera Infancia: </t>
        </r>
        <r>
          <rPr>
            <sz val="9"/>
            <color indexed="81"/>
            <rFont val="Tahoma"/>
            <family val="2"/>
          </rPr>
          <t>control odontológico cada 6 meses, con aplicación flúor; promoción lactancia materna exclusiva evitar hábitos nocivos; educación en Salud Bucal; profilaxis; sellantes desde 2 años; articulacion C yD.</t>
        </r>
        <r>
          <rPr>
            <b/>
            <sz val="9"/>
            <color indexed="81"/>
            <rFont val="Tahoma"/>
            <family val="2"/>
          </rPr>
          <t xml:space="preserve">
Infancia:</t>
        </r>
        <r>
          <rPr>
            <sz val="9"/>
            <color indexed="81"/>
            <rFont val="Tahoma"/>
            <family val="2"/>
          </rPr>
          <t xml:space="preserve"> 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Adolescencia:</t>
        </r>
        <r>
          <rPr>
            <sz val="9"/>
            <color indexed="81"/>
            <rFont val="Tahoma"/>
            <family val="2"/>
          </rPr>
          <t xml:space="preserve"> control odontología al año; sellantes hasta los 15 años; profilaxis, CPB y flúor cada 6 meses hasta 17 años, 11 meses y 29 días; detartraje desde los 12 años; canalización otros programas ( salud mental, salud sexual y reproductiva, medicina familiar).</t>
        </r>
        <r>
          <rPr>
            <b/>
            <sz val="9"/>
            <color indexed="81"/>
            <rFont val="Tahoma"/>
            <family val="2"/>
          </rPr>
          <t xml:space="preserve">
Joven: </t>
        </r>
        <r>
          <rPr>
            <sz val="9"/>
            <color indexed="81"/>
            <rFont val="Tahoma"/>
            <family val="2"/>
          </rPr>
          <t>control odontología cada 2 años con CPB y profilaxis; detartraje a criterio clínico, educación salud Bucal promoviendo autoexamen bucal; articulación RIAS necesarias.</t>
        </r>
        <r>
          <rPr>
            <b/>
            <sz val="9"/>
            <color indexed="81"/>
            <rFont val="Tahoma"/>
            <family val="2"/>
          </rPr>
          <t xml:space="preserve">
Adulto:</t>
        </r>
        <r>
          <rPr>
            <sz val="9"/>
            <color indexed="81"/>
            <rFont val="Tahoma"/>
            <family val="2"/>
          </rPr>
          <t xml:space="preserve"> control odontología cada 2 años con CPB y profilaxis; detartraje a criterio clínico, educación salud Bucal promoviendo autoexamen bucal; articulación RIAS necesarias.</t>
        </r>
        <r>
          <rPr>
            <b/>
            <sz val="9"/>
            <color indexed="81"/>
            <rFont val="Tahoma"/>
            <family val="2"/>
          </rPr>
          <t xml:space="preserve">
Vejez:</t>
        </r>
        <r>
          <rPr>
            <sz val="9"/>
            <color indexed="81"/>
            <rFont val="Tahoma"/>
            <family val="2"/>
          </rPr>
          <t xml:space="preserve"> control odontología cada 2 años con CPB y profilaxis; detartraje a criterio clínico, educación salud Bucal promoviendo autoexamen bucal; articulación RIAS necesarias.</t>
        </r>
      </text>
    </comment>
    <comment ref="C49" authorId="0" shapeId="0" xr:uid="{DAAD43B8-FCCD-4D94-80C6-AF5D6257FE29}">
      <text>
        <r>
          <rPr>
            <b/>
            <sz val="9"/>
            <color indexed="81"/>
            <rFont val="Tahoma"/>
            <family val="2"/>
          </rPr>
          <t>RUTA DE PROMOCION Y MANTENIMIENTO DE LA SALUD INTERACTUANDO CON OTROS PROGRAMAS</t>
        </r>
        <r>
          <rPr>
            <sz val="9"/>
            <color indexed="81"/>
            <rFont val="Tahoma"/>
            <family val="2"/>
          </rPr>
          <t xml:space="preserve">
</t>
        </r>
      </text>
    </comment>
    <comment ref="C51" authorId="0" shapeId="0" xr:uid="{6A8AECA4-C38A-42ED-8467-50E0B26C115D}">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2" authorId="0" shapeId="0" xr:uid="{D72158A3-2EA9-4730-BB1A-AD69AC693D44}">
      <text>
        <r>
          <rPr>
            <b/>
            <sz val="9"/>
            <color indexed="81"/>
            <rFont val="Tahoma"/>
            <family val="2"/>
          </rPr>
          <t>RES. 1995 de 1999
RES. 839 de 2017
RES. 3280 de 2018</t>
        </r>
        <r>
          <rPr>
            <sz val="9"/>
            <color indexed="81"/>
            <rFont val="Tahoma"/>
            <family val="2"/>
          </rPr>
          <t xml:space="preserve">
</t>
        </r>
        <r>
          <rPr>
            <b/>
            <sz val="9"/>
            <color indexed="81"/>
            <rFont val="Tahoma"/>
            <family val="2"/>
          </rPr>
          <t>RES. 3100 de 2019</t>
        </r>
      </text>
    </comment>
    <comment ref="C58" authorId="0" shapeId="0" xr:uid="{6FE859CD-625F-467B-AABB-2DDEC087BCD0}">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9" authorId="0" shapeId="0" xr:uid="{67D77B91-7642-4B38-AC6B-CE71E834990A}">
      <text>
        <r>
          <rPr>
            <b/>
            <sz val="9"/>
            <color indexed="81"/>
            <rFont val="Tahoma"/>
            <family val="2"/>
          </rPr>
          <t xml:space="preserve">RES. 3100  de 2019: </t>
        </r>
        <r>
          <rPr>
            <sz val="9"/>
            <color indexed="81"/>
            <rFont val="Tahoma"/>
            <family val="2"/>
          </rPr>
          <t xml:space="preserve">Descripción del proceso dentro de documento o protocolo del mismo, conocimiento del talento humano sobre el mismo, anexando exámenes complementarios y las instrucciones o recomendaciones que faciliten al usuario el entendimiento de las causas de dicha remisión.
Descripción detallada en la evolución de la Historia Clínica de los hallazgos pertinentes de referencia y contra referencia para dicho proceso.
Documento y proceso vigente que garantice el acceso sin barreras del usuario a complementar su tratamiento.
</t>
        </r>
        <r>
          <rPr>
            <b/>
            <sz val="9"/>
            <color indexed="81"/>
            <rFont val="Tahoma"/>
            <family val="2"/>
          </rPr>
          <t xml:space="preserve">RES. 5857 de 2018: </t>
        </r>
        <r>
          <rPr>
            <sz val="9"/>
            <color indexed="81"/>
            <rFont val="Tahoma"/>
            <family val="2"/>
          </rPr>
          <t xml:space="preserve">Combinaciones de tecnologías en salud. El Plan de Beneficios en Salud con cargo a la UPC financia las tecnologías en salud contenidas en el presente acto administrativo, cuando también se realicen de manera combinada, simultánea o complementaria entre ellas. INCLUYE  prótesis dentales con base cotización 2 SMMLV para contributivo;  para todos los afiliados Subsidiados. Sedación y anestesia para procedimientos odontológicos
</t>
        </r>
      </text>
    </comment>
    <comment ref="C63" authorId="0" shapeId="0" xr:uid="{42327337-54E6-4D6D-BC1A-425EB2B0B8DF}">
      <text>
        <r>
          <rPr>
            <b/>
            <sz val="9"/>
            <color indexed="81"/>
            <rFont val="Tahoma"/>
            <family val="2"/>
          </rPr>
          <t xml:space="preserve">EVIDENCIA: </t>
        </r>
        <r>
          <rPr>
            <sz val="9"/>
            <color indexed="81"/>
            <rFont val="Tahoma"/>
            <family val="2"/>
          </rPr>
          <t xml:space="preserve">DOCUMENTACION DE MANERA EXPLICITA DETALLADA, DE MANERA CLARA Y CONCRETA Y SE DEBE EVIDENCIAR Socialización AL USUARIO
- EVIDENCIAR INTEROPERATIVIDAD DE LA EVOLUCIÓN DE LA HISTORIA CLÍNICA GARANTIZANDO EL FLUJO DE LA INFORMACIÓN RESPECTO A LA ATENCION REMITIDA DENTRO DE LA RED ASISTENCIAL </t>
        </r>
      </text>
    </comment>
  </commentList>
</comments>
</file>

<file path=xl/sharedStrings.xml><?xml version="1.0" encoding="utf-8"?>
<sst xmlns="http://schemas.openxmlformats.org/spreadsheetml/2006/main" count="1861" uniqueCount="994">
  <si>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</si>
  <si>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</si>
  <si>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</si>
  <si>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</si>
  <si>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</si>
  <si>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</si>
  <si>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</si>
  <si>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</si>
  <si>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</si>
  <si>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</si>
  <si>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</si>
  <si>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</si>
  <si>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</si>
  <si>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</si>
  <si>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</si>
  <si>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</si>
  <si>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</si>
  <si>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</si>
  <si>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</si>
  <si>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</si>
  <si>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</si>
  <si>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</si>
  <si>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</si>
  <si>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</si>
  <si>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</si>
  <si>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</si>
  <si>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</si>
  <si>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</si>
  <si>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</si>
  <si>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</si>
  <si>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</si>
  <si>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</si>
  <si>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</si>
  <si>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</si>
  <si>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</si>
  <si>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</si>
  <si>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</si>
  <si>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</si>
  <si>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</si>
  <si>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</si>
  <si>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</si>
  <si>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</si>
  <si>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</si>
  <si>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</si>
  <si>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</si>
  <si>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</si>
  <si>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</si>
  <si>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</si>
  <si>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</si>
  <si>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</si>
  <si>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</si>
  <si>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</si>
  <si>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</si>
  <si>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</si>
  <si>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</si>
  <si>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</si>
  <si>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</si>
  <si>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</si>
  <si>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</si>
  <si>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</si>
  <si>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</si>
  <si>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</si>
  <si>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</si>
  <si>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</si>
  <si>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</si>
  <si>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</si>
  <si>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</si>
  <si>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</si>
  <si>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</si>
  <si>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</si>
  <si>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</si>
  <si>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</si>
  <si>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</si>
  <si>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</si>
  <si>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</si>
  <si>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</si>
  <si>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</si>
  <si>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</si>
  <si>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</si>
  <si>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</si>
  <si>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</si>
  <si>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</si>
  <si>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</si>
  <si>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</si>
  <si>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</si>
  <si>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</si>
  <si>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</si>
  <si>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</si>
  <si>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</si>
  <si>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</si>
  <si>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</si>
  <si>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</si>
  <si>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</si>
  <si>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</si>
  <si>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</si>
  <si>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</si>
  <si>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</si>
  <si>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</si>
  <si>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</si>
  <si>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</si>
  <si>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</si>
  <si>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</si>
  <si>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</si>
  <si>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</si>
  <si>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</si>
  <si>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</si>
  <si>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</si>
  <si>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</si>
  <si>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</si>
  <si>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</si>
  <si>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</si>
  <si>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</si>
  <si>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</si>
  <si>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</si>
  <si>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</si>
  <si>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</si>
  <si>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</si>
  <si>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</si>
  <si>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</si>
  <si>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</si>
  <si>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</si>
  <si>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</si>
  <si>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</si>
  <si>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</si>
  <si>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</si>
  <si>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</si>
  <si>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</si>
  <si>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</si>
  <si>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</si>
  <si>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</si>
  <si>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</si>
  <si>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</si>
  <si>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</si>
  <si>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</si>
  <si>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</si>
  <si>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</si>
  <si>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</si>
  <si>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</si>
  <si>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</si>
  <si>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</si>
  <si>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</si>
  <si>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</si>
  <si>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</si>
  <si>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</si>
  <si>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</si>
  <si>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</si>
  <si>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</si>
  <si>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</si>
  <si>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</si>
  <si>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</si>
  <si>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</si>
  <si>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</si>
  <si>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</si>
  <si>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</si>
  <si>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</si>
  <si>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</si>
  <si>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</si>
  <si>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</si>
  <si>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</si>
  <si>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</si>
  <si>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</si>
  <si>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</si>
  <si>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</si>
  <si>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</si>
  <si>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</si>
  <si>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</si>
  <si>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</si>
  <si>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</si>
  <si>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</si>
  <si>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</si>
  <si>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</si>
  <si>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</si>
  <si>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</si>
  <si>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</si>
  <si>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</si>
  <si>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</si>
  <si>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</si>
  <si>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</si>
  <si>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</si>
  <si>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</si>
  <si>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</si>
  <si>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</si>
  <si>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</si>
  <si>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</si>
  <si>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</si>
  <si>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</si>
  <si>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</si>
  <si>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</si>
  <si>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</si>
  <si>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</si>
  <si>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</si>
  <si>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</si>
  <si>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</si>
  <si>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</si>
  <si>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</si>
  <si>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</si>
  <si>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</si>
  <si>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</si>
  <si>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</si>
  <si>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</si>
  <si>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</si>
  <si>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</si>
  <si>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</si>
  <si>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</si>
  <si>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</si>
  <si>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</si>
  <si>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</si>
  <si>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</si>
  <si>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</si>
  <si>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</si>
  <si>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</si>
  <si>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</si>
  <si>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</si>
  <si>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</si>
  <si>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</si>
  <si>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</si>
  <si>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</si>
  <si>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</si>
  <si>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</si>
  <si>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</si>
  <si>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</si>
  <si>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</si>
  <si>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</si>
  <si>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</si>
  <si>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</si>
  <si>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</si>
  <si>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</si>
  <si>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</si>
  <si>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</si>
  <si>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</si>
  <si>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</si>
  <si>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</si>
  <si>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</si>
  <si>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</si>
  <si>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</si>
  <si>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</si>
  <si>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</si>
  <si>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</si>
  <si>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</si>
  <si>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</si>
  <si>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</si>
  <si>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</si>
  <si>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</si>
  <si>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</si>
  <si>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</si>
  <si>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</si>
  <si>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</si>
  <si>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</si>
  <si>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</si>
  <si>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</si>
  <si>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</si>
  <si>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</si>
  <si>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</si>
  <si>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</si>
  <si>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</si>
  <si>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</si>
  <si>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</si>
  <si>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</si>
  <si>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</si>
  <si>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</si>
  <si>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</si>
  <si>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</si>
  <si>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</si>
  <si>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</si>
  <si>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</si>
  <si>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</si>
  <si>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</si>
  <si>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</si>
  <si>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</si>
  <si>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</si>
  <si>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</si>
  <si>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</si>
  <si>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</si>
  <si>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</si>
  <si>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</si>
  <si>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</si>
  <si>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</si>
  <si>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</si>
  <si>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</si>
  <si>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</si>
  <si>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</si>
  <si>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</si>
  <si>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</si>
  <si>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</si>
  <si>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</si>
  <si>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</si>
  <si>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</si>
  <si>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</si>
  <si>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</si>
  <si>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</si>
  <si>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</si>
  <si>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</si>
  <si>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</si>
  <si>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</si>
  <si>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</si>
  <si>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</si>
  <si>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</si>
  <si>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</si>
  <si>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</si>
  <si>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</si>
  <si>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</si>
  <si>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</si>
  <si>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</si>
  <si>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</si>
  <si>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</si>
  <si>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</si>
  <si>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</si>
  <si>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</si>
  <si>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</si>
  <si>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</si>
  <si>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</si>
  <si>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</si>
  <si>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</si>
  <si>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</si>
  <si>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</si>
  <si>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</si>
  <si>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</si>
  <si>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</si>
  <si>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</si>
  <si>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</si>
  <si>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</si>
  <si>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</si>
  <si>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</si>
  <si>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</si>
  <si>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</si>
  <si>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</si>
  <si>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</si>
  <si>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</si>
  <si>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</si>
  <si>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</si>
  <si>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</si>
  <si>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</si>
  <si>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</si>
  <si>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</si>
  <si>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</si>
  <si>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</si>
  <si>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</si>
  <si>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</si>
  <si>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</si>
  <si>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</si>
  <si>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</si>
  <si>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</si>
  <si>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</si>
  <si>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</si>
  <si>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</si>
  <si>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</si>
  <si>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</si>
  <si>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</si>
  <si>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</si>
  <si>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</si>
  <si>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</si>
  <si>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</si>
  <si>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</si>
  <si>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</si>
  <si>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</si>
  <si>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</si>
  <si>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</si>
  <si>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</si>
  <si>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</si>
  <si>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</si>
  <si>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</si>
  <si>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</si>
  <si>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</si>
  <si>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</si>
  <si>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</si>
  <si>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</si>
  <si>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</si>
  <si>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</si>
  <si>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</si>
  <si>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</si>
  <si>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</si>
  <si>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</si>
  <si>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</si>
  <si>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</si>
  <si>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</si>
  <si>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</si>
  <si>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</si>
  <si>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</si>
  <si>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</si>
  <si>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</si>
  <si>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</si>
  <si>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</si>
  <si>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</si>
  <si>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</si>
  <si>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</si>
  <si>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</si>
  <si>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</si>
  <si>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</si>
  <si>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</si>
  <si>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</si>
  <si>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</si>
  <si>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</si>
  <si>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</si>
  <si>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</si>
  <si>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</si>
  <si>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</si>
  <si>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</si>
  <si>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</si>
  <si>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</si>
  <si>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</si>
  <si>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</si>
  <si>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</si>
  <si>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</si>
  <si>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</si>
  <si>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</si>
  <si>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</si>
  <si>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</si>
  <si>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</si>
  <si>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</si>
  <si>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</si>
  <si>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</si>
  <si>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</si>
  <si>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</si>
  <si>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</si>
  <si>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</si>
  <si>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</si>
  <si>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</si>
  <si>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</si>
  <si>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</si>
  <si>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</si>
  <si>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</si>
  <si>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</si>
  <si>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</si>
  <si>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</si>
  <si>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</si>
  <si>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</si>
  <si>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</si>
  <si>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</si>
  <si>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</si>
  <si>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</si>
  <si>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</si>
  <si>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</si>
  <si>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</si>
  <si>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</si>
  <si>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</si>
  <si>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</si>
  <si>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</si>
  <si>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</si>
  <si>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</si>
  <si>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</si>
  <si>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</si>
  <si>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</si>
  <si>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</si>
  <si>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</si>
  <si>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</si>
  <si>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</si>
  <si>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</si>
  <si>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</si>
  <si>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</si>
  <si>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</si>
  <si>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</si>
  <si>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</si>
  <si>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</si>
  <si>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</si>
  <si>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</si>
  <si>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</si>
  <si>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</si>
  <si>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</si>
  <si>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</si>
  <si>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</si>
  <si>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</si>
  <si>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</si>
  <si>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</si>
  <si>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</si>
  <si>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</si>
  <si>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</si>
  <si>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</si>
  <si>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</si>
  <si>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</si>
  <si>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</si>
  <si>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</si>
  <si>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</si>
  <si>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</si>
  <si>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</si>
  <si>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</si>
  <si>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</si>
  <si>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</si>
  <si>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</si>
  <si>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</si>
  <si>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</si>
  <si>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</si>
  <si>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</si>
  <si>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</si>
  <si>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</si>
  <si>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</si>
  <si>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</si>
  <si>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</si>
  <si>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</si>
  <si>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</si>
  <si>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</si>
  <si>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</si>
  <si>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</si>
  <si>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</si>
  <si>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</si>
  <si>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</si>
  <si>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</si>
  <si>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</si>
  <si>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</si>
  <si>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</si>
  <si>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</si>
  <si>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</si>
  <si>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</si>
  <si>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</si>
  <si>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</si>
  <si>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</si>
  <si>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</si>
  <si>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</si>
  <si>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</si>
  <si>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</si>
  <si>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</si>
  <si>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</si>
  <si>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</si>
  <si>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</si>
  <si>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</si>
  <si>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</si>
  <si>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</si>
  <si>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</si>
  <si>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</si>
  <si>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</si>
  <si>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</si>
  <si>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</si>
  <si>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</si>
  <si>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</si>
  <si>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</si>
  <si>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</si>
  <si>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</si>
  <si>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</si>
  <si>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</si>
  <si>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</si>
  <si>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</si>
  <si>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</si>
  <si>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</si>
  <si>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</si>
  <si>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</si>
  <si>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</si>
  <si>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</si>
  <si>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</si>
  <si>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</si>
  <si>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</si>
  <si>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</si>
  <si>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</si>
  <si>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</si>
  <si>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</si>
  <si>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</si>
  <si>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</si>
  <si>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</si>
  <si>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</si>
  <si>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</si>
  <si>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</si>
  <si>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</si>
  <si>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</si>
  <si>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</si>
  <si>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</si>
  <si>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</si>
  <si>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</si>
  <si>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</si>
  <si>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</si>
  <si>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</si>
  <si>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</si>
  <si>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</si>
  <si>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</si>
  <si>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</si>
  <si>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</si>
  <si>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</si>
  <si>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</si>
  <si>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</si>
  <si>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</si>
  <si>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</si>
  <si>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</si>
  <si>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</si>
  <si>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</si>
  <si>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</si>
  <si>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</si>
  <si>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</si>
  <si>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</si>
  <si>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</si>
  <si>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</si>
  <si>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</si>
  <si>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</si>
  <si>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</si>
  <si>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</si>
  <si>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</si>
  <si>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</si>
  <si>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</si>
  <si>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</si>
  <si>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</si>
  <si>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</si>
  <si>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</si>
  <si>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</si>
  <si>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</si>
  <si>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</si>
  <si>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</si>
  <si>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</si>
  <si>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</si>
  <si>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</si>
  <si>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</si>
  <si>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</si>
  <si>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</si>
  <si>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</si>
  <si>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</si>
  <si>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</si>
  <si>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</si>
  <si>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</si>
  <si>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</si>
  <si>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</si>
  <si>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</si>
  <si>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</si>
  <si>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</si>
  <si>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</si>
  <si>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</si>
  <si>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</si>
  <si>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</si>
  <si>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</si>
  <si>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</si>
  <si>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</si>
  <si>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</si>
  <si>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</si>
  <si>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</si>
  <si>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</si>
  <si>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</si>
  <si>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</si>
  <si>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</si>
  <si>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</si>
  <si>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</si>
  <si>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</si>
  <si>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</si>
  <si>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</si>
  <si>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</si>
  <si>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</si>
  <si>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</si>
  <si>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</si>
  <si>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</si>
  <si>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</si>
  <si>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</si>
  <si>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</si>
  <si>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</si>
  <si>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</si>
  <si>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</si>
  <si>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</si>
  <si>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</si>
  <si>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</si>
  <si>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</si>
  <si>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</si>
  <si>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</si>
  <si>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</si>
  <si>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</si>
  <si>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</si>
  <si>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</si>
  <si>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</si>
  <si>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</si>
  <si>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</si>
  <si>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</si>
  <si>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</si>
  <si>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</si>
  <si>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</si>
  <si>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</si>
  <si>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</si>
  <si>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</si>
  <si>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</si>
  <si>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</si>
  <si>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</si>
  <si>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</si>
  <si>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</si>
  <si>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</si>
  <si>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</si>
  <si>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</si>
  <si>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</si>
  <si>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</si>
  <si>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</si>
  <si>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</si>
  <si>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</si>
  <si>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</si>
  <si>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</si>
  <si>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</si>
  <si>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</si>
  <si>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</si>
  <si>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</si>
  <si>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</si>
  <si>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</si>
  <si>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</si>
  <si>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</si>
  <si>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</si>
  <si>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</si>
  <si>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</si>
  <si>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</si>
  <si>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</si>
  <si>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</si>
  <si>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</si>
  <si>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</si>
  <si>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</si>
  <si>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</si>
  <si>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</si>
  <si>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</si>
  <si>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</si>
  <si>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</si>
  <si>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</si>
  <si>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</si>
  <si>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</si>
  <si>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</si>
  <si>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</si>
  <si>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</si>
  <si>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</si>
  <si>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</si>
  <si>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</si>
  <si>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</si>
  <si>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</si>
  <si>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</si>
  <si>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</si>
  <si>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</si>
  <si>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</si>
  <si>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</si>
  <si>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</si>
  <si>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</si>
  <si>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</si>
  <si>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</si>
  <si>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</si>
  <si>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</si>
  <si>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</si>
  <si>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</si>
  <si>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</si>
  <si>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</si>
  <si>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</si>
  <si>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</si>
  <si>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</si>
  <si>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</si>
  <si>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</si>
  <si>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</si>
  <si>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</si>
  <si>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</si>
  <si>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</si>
  <si>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</si>
  <si>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</si>
  <si>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</si>
  <si>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</si>
  <si>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</si>
  <si>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</si>
  <si>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</si>
  <si>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</si>
  <si>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</si>
  <si>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</si>
  <si>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</si>
  <si>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</si>
  <si>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</si>
  <si>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</si>
  <si>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</si>
  <si>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</si>
  <si>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</si>
  <si>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</si>
  <si>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</si>
  <si>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</si>
  <si>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</si>
  <si>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</si>
  <si>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</si>
  <si>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</si>
  <si>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</si>
  <si>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</si>
  <si>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</si>
  <si>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</si>
  <si>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</si>
  <si>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</si>
  <si>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</si>
  <si>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</si>
  <si>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</si>
  <si>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</si>
  <si>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</si>
  <si>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</si>
  <si>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</si>
  <si>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</si>
  <si>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</si>
  <si>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</si>
  <si>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</si>
  <si>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</si>
  <si>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</si>
  <si>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</si>
  <si>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</si>
  <si>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</si>
  <si>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</si>
  <si>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</si>
  <si>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</si>
  <si>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</si>
  <si>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</si>
  <si>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</si>
  <si>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</si>
  <si>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</si>
  <si>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</si>
  <si>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</si>
  <si>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</si>
  <si>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</si>
  <si>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</si>
  <si>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</si>
  <si>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</si>
  <si>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</si>
  <si>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</si>
  <si>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</si>
  <si>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</si>
  <si>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</si>
  <si>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</si>
  <si>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</si>
  <si>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</si>
  <si>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</si>
  <si>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</si>
  <si>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</si>
  <si>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</si>
  <si>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</si>
  <si>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</si>
  <si>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</si>
  <si>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</si>
  <si>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</si>
  <si>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</si>
  <si>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</si>
  <si>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</si>
  <si>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</si>
  <si>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</si>
  <si>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</si>
  <si>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</si>
  <si>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</si>
  <si>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</si>
  <si>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</si>
  <si>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</si>
  <si>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</si>
  <si>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</si>
  <si>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</si>
  <si>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</si>
  <si>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</si>
  <si>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</si>
  <si>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</si>
  <si>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</si>
  <si>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</si>
  <si>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</si>
  <si>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</si>
  <si>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</si>
  <si>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</si>
  <si>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</si>
  <si>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</si>
  <si>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</si>
  <si>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</si>
  <si>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</si>
  <si>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</si>
  <si>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</si>
  <si>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</si>
  <si>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</si>
  <si>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</si>
  <si>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</si>
  <si>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</si>
  <si>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</si>
  <si>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</si>
  <si>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</si>
  <si>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</si>
  <si>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</si>
  <si>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</si>
  <si>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</si>
  <si>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</si>
  <si>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</si>
  <si>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</si>
  <si>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</si>
  <si>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</si>
  <si>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</si>
  <si>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</si>
  <si>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</si>
  <si>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</si>
  <si>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</si>
  <si>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</si>
  <si>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</si>
  <si>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</si>
  <si>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</si>
  <si>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</si>
  <si>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</si>
  <si>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</si>
  <si>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</si>
  <si>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</si>
  <si>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</si>
  <si>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</si>
  <si>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</si>
  <si>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</si>
  <si>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</si>
  <si>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</si>
  <si>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</si>
  <si>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</si>
  <si>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</si>
  <si>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</si>
  <si>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</si>
  <si>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</si>
  <si>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Fecha:</t>
  </si>
  <si>
    <t>Programa o estrategia</t>
  </si>
  <si>
    <t xml:space="preserve">Auditor : </t>
  </si>
  <si>
    <t>DUBYS BERNAL ARIAS</t>
  </si>
  <si>
    <t>IDENTIFICACIÓN</t>
  </si>
  <si>
    <t>EDAD</t>
  </si>
  <si>
    <t xml:space="preserve">ACUDIENTE </t>
  </si>
  <si>
    <t xml:space="preserve">ANTECEDENTES PESONALES Y FAMILIARES </t>
  </si>
  <si>
    <t xml:space="preserve">EXAMEN FISICO </t>
  </si>
  <si>
    <t xml:space="preserve">EVALUACION PULPAR </t>
  </si>
  <si>
    <t>EVALUACION PERIODONTAL</t>
  </si>
  <si>
    <t>EXAMEN DENTAL</t>
  </si>
  <si>
    <t>CPB</t>
  </si>
  <si>
    <t>ACTIVIDADES DETECCION TEMPRANA Y PROTECCION ESPECIFICA</t>
  </si>
  <si>
    <t xml:space="preserve">EVOLUCION  </t>
  </si>
  <si>
    <t>CONSENTIMIENTO INFORMADO</t>
  </si>
  <si>
    <t xml:space="preserve">REMISIONES </t>
  </si>
  <si>
    <t>REMISIONES</t>
  </si>
  <si>
    <t>DOCUMENTO</t>
  </si>
  <si>
    <t xml:space="preserve">REGISTRA ANTECEDENTES MEDICOS PERSONALES </t>
  </si>
  <si>
    <t xml:space="preserve">REGISTRA ANTECEDENTES FAMILIARES </t>
  </si>
  <si>
    <t xml:space="preserve">INSTRUMENTO AUDITORIA HISTORIA CLINICA -  ACTIVIDADES Y ESTRATEGIAS DETECCIÒN TEMPRANA - PROTECCION ESPECIFICA - EVENTOS DE INTERES EN SALUD PÚBLICA </t>
  </si>
  <si>
    <t>IDENTIFICACIÒN PERSONAL</t>
  </si>
  <si>
    <t>EXAMEN FISICO ESTOMATOGNATICO</t>
  </si>
  <si>
    <t>EXAMENES DIAGNOSTICOS ESPECIFICOS Y COMPLEMENTARIOS</t>
  </si>
  <si>
    <t>EDUCACION INDIVIDUAL</t>
  </si>
  <si>
    <t>EDUCACION FAMILIAR (GESTANTES, CUIDADORES, POBLACIÓN VULNERABLE)</t>
  </si>
  <si>
    <t>EDUCACION EN SALUD BUCAL</t>
  </si>
  <si>
    <t>SEGÚN CURSO DE VIDA</t>
  </si>
  <si>
    <t>OTROS (TP,TPT,CUADRO HEMATICO, TAC) DESCRIPCION EXAMEN Y RESULTADO</t>
  </si>
  <si>
    <t>EVOLUCIÓN PROCEDIMIENTO</t>
  </si>
  <si>
    <t>MOTIVO DE CONSULTA ODONTOLOGICA</t>
  </si>
  <si>
    <t>EXAMEN ESTOMATÓLOGICO COMPLETO</t>
  </si>
  <si>
    <t>INTERPRETACION RADIOGRAFICA</t>
  </si>
  <si>
    <t>FACTORES DE RIESGO INTEGRAL</t>
  </si>
  <si>
    <t xml:space="preserve">ANALISIS COP </t>
  </si>
  <si>
    <t>ADHERENCIA Y RESPUESTA AL TRATAMIENTO</t>
  </si>
  <si>
    <t>EDUCACION EN DEBERES Y DERECHOS EN SALUD - CURSO DE VIDA</t>
  </si>
  <si>
    <t>PLAN DE TRATAMIENTO CON HALLAZGOS RELEVANTES</t>
  </si>
  <si>
    <t>ADHERENCIA Y RESPUESTA AL TRATAMIENTO SALUD BUCAL</t>
  </si>
  <si>
    <t xml:space="preserve">EVOLUCIÓN ADECUADA DE PRODEDIMIENTOS REALIZADOS </t>
  </si>
  <si>
    <t>PROCESO REFERENCIA Y CONTRAREFERENCIA</t>
  </si>
  <si>
    <t>MODELO ATENCIÓN SALUD BUCAL</t>
  </si>
  <si>
    <t>HABITOS O FACTORES DE RIESGO ( DIGITO SUCCION, ONICOFAGIA, FUMADOR, RESPIRADOR Bucal, CONSUMO DE SPA, EPOC, USO INHALADORES Y OTRAS ENFERM RESP )</t>
  </si>
  <si>
    <t>IDENTIFICACIÒN FACTORES DE RIESGO</t>
  </si>
  <si>
    <t>SALUD BUCAL</t>
  </si>
  <si>
    <t xml:space="preserve">a higiene oral </t>
  </si>
  <si>
    <t xml:space="preserve">control 6 meses </t>
  </si>
  <si>
    <t xml:space="preserve">% DE CUMPLIMIENTO </t>
  </si>
  <si>
    <t>ESE CS San Nicolás</t>
  </si>
  <si>
    <t>RC 1088359277</t>
  </si>
  <si>
    <t>No describen estomatológicos, no se diferencia si preguntan o no porque esta en blanco</t>
  </si>
  <si>
    <t>diagrama CPB diligenciado</t>
  </si>
  <si>
    <t>diligenciado</t>
  </si>
  <si>
    <t xml:space="preserve">no requiere </t>
  </si>
  <si>
    <t>CC 42106706</t>
  </si>
  <si>
    <t>CC 32550936</t>
  </si>
  <si>
    <t xml:space="preserve">operatoria dental </t>
  </si>
  <si>
    <t>casillas en blanco ?</t>
  </si>
  <si>
    <t xml:space="preserve">no aparece diligenciado formato CPB, en consulta urgencias se describe  hallazgos periodontales  en zona sintomática </t>
  </si>
  <si>
    <t>CC 42094773</t>
  </si>
  <si>
    <t>CC 4517139</t>
  </si>
  <si>
    <t>femenina 52 años, 3/06/2020</t>
  </si>
  <si>
    <t>masculino 38 años, 13/03/2020</t>
  </si>
  <si>
    <t>TI 1088824194</t>
  </si>
  <si>
    <t>femenino 13 años 21/08/2020 no describe acompañante</t>
  </si>
  <si>
    <t>Diligenciado</t>
  </si>
  <si>
    <t>a consulta  no pos ortodoncia</t>
  </si>
  <si>
    <t>masculino 3 años, 13/07/2020</t>
  </si>
  <si>
    <t>RC 1089941282</t>
  </si>
  <si>
    <t xml:space="preserve">odontograma que no es coherente con la descripción "sano" en la descripción de la enfermedad general </t>
  </si>
  <si>
    <t>CC 1004699718</t>
  </si>
  <si>
    <t xml:space="preserve">consulta urgencias al mes y se realiza exodoncia </t>
  </si>
  <si>
    <t>femenina 28, 5/06/2020</t>
  </si>
  <si>
    <t>masculino 54 años 4/05/2020</t>
  </si>
  <si>
    <t>CC 10121372</t>
  </si>
  <si>
    <t>no se evidencia diligenciamiento esquema CPB</t>
  </si>
  <si>
    <t>RC 1085725225</t>
  </si>
  <si>
    <t>femenino 9 meses, 13/03/2020</t>
  </si>
  <si>
    <t xml:space="preserve">describe sano </t>
  </si>
  <si>
    <t>consulta de lactante</t>
  </si>
  <si>
    <t>atención urgencias no describen examen clínico intra y extraoral</t>
  </si>
  <si>
    <t xml:space="preserve">diligenciado incluye antecedentes odontológicos previos </t>
  </si>
  <si>
    <t xml:space="preserve">indica antecedentes odontológicos </t>
  </si>
  <si>
    <t xml:space="preserve">diligenciado con antecedentes odontológicos </t>
  </si>
  <si>
    <t>En motivo de consulta describe diagnósticos mas no la interpretación del motivo consulta</t>
  </si>
  <si>
    <t>en enfermedad general describe diagnósticos no interpretación de motivo consulta</t>
  </si>
  <si>
    <t>en enfermedad general describe diagnósticos no interpretación de motivo consulta. No hay descripción estomatológica</t>
  </si>
  <si>
    <t xml:space="preserve">en enfermedad general describe diagnósticos no interpretación de motivo consulta. No hay descripción estomatológica  no se evidencia antecedentes estomatológicos </t>
  </si>
  <si>
    <t>atención de urgencias únicamente para exodoncia sin consulta antes o después</t>
  </si>
  <si>
    <t>Cronología erupción adecuado</t>
  </si>
  <si>
    <t xml:space="preserve">Multiconsulta por urgencias antes de pandemia </t>
  </si>
  <si>
    <t>27 de mayo 2021</t>
  </si>
  <si>
    <r>
      <t xml:space="preserve"> </t>
    </r>
    <r>
      <rPr>
        <b/>
        <sz val="8"/>
        <color rgb="FFFFFF00"/>
        <rFont val="Arial"/>
        <family val="2"/>
      </rPr>
      <t>Observaciones:</t>
    </r>
    <r>
      <rPr>
        <sz val="8"/>
        <color rgb="FFFFFF00"/>
        <rFont val="Arial"/>
        <family val="2"/>
      </rPr>
      <t xml:space="preserve"> </t>
    </r>
    <r>
      <rPr>
        <sz val="8"/>
        <color theme="2"/>
        <rFont val="Arial"/>
        <family val="2"/>
      </rPr>
      <t>EL FORMATO CUENTA CON ENCABEZADO DONDE SE DETALLAN LOS DATOS BASICOS DEL USUARIO DETERMINANDO CURSO DE VIDA</t>
    </r>
  </si>
  <si>
    <r>
      <t xml:space="preserve">OBSERVACIONES:  </t>
    </r>
    <r>
      <rPr>
        <sz val="8"/>
        <color theme="2"/>
        <rFont val="Arial"/>
        <family val="2"/>
      </rPr>
      <t xml:space="preserve">formato completo cuenta con descripción de patologías </t>
    </r>
  </si>
  <si>
    <r>
      <t xml:space="preserve">OBSERVACIONES: </t>
    </r>
    <r>
      <rPr>
        <sz val="8"/>
        <color theme="2"/>
        <rFont val="Arial"/>
        <family val="2"/>
      </rPr>
      <t>F</t>
    </r>
    <r>
      <rPr>
        <sz val="8"/>
        <color theme="0"/>
        <rFont val="Arial"/>
        <family val="2"/>
      </rPr>
      <t>ormato cuenta con casillas para indicar antecedentes, en tele consulta se debe solo indicar impresión diagnóstica de los síntomas referidos por el paciente.</t>
    </r>
  </si>
  <si>
    <r>
      <t xml:space="preserve">OBSERVACIONES: </t>
    </r>
    <r>
      <rPr>
        <sz val="8"/>
        <color theme="0"/>
        <rFont val="Arial"/>
        <family val="2"/>
      </rPr>
      <t>Se describe en la consulta educación en hábitos salud bucal ; 
Formato cuenta emisión automática de CPB y COP cuando se diligencian diagramas control placa y odontograma.</t>
    </r>
    <r>
      <rPr>
        <sz val="8"/>
        <color rgb="FFFFFF00"/>
        <rFont val="Arial"/>
        <family val="2"/>
      </rPr>
      <t xml:space="preserve">
</t>
    </r>
    <r>
      <rPr>
        <sz val="8"/>
        <color theme="0"/>
        <rFont val="Arial"/>
        <family val="2"/>
      </rPr>
      <t xml:space="preserve">En consulta higiene bucal se dan indicaciones adecuadas a prevención </t>
    </r>
  </si>
  <si>
    <r>
      <t xml:space="preserve">OBSERVACIONES: </t>
    </r>
    <r>
      <rPr>
        <sz val="9"/>
        <color theme="0"/>
        <rFont val="Arial"/>
        <family val="2"/>
      </rPr>
      <t>se genera de manera automática COP al diligenciar odontograma</t>
    </r>
  </si>
  <si>
    <r>
      <t xml:space="preserve">OBSERVACIONES: </t>
    </r>
    <r>
      <rPr>
        <sz val="8"/>
        <color theme="0"/>
        <rFont val="Arial"/>
        <family val="2"/>
      </rPr>
      <t>En la vigencia 2020 debido a la pandemia el lineamiento para consultas de urgencias odontológicas no se realiza odontograma limitando la descripción solo a la pieza dental o condiciones periodontales por las cuales consulta.</t>
    </r>
  </si>
  <si>
    <t>Urgencias no se realizó diagrama CPB; se registró cita higiene oral con porcentaje placa bacteriana</t>
  </si>
  <si>
    <t xml:space="preserve">En enfermedad general describe diagnósticos no interpretación de motivo consulta. No hay descripción estomatológica  no se evidencia antecedentes estomatológicos </t>
  </si>
  <si>
    <t>diagrama CPB diligenciado, no diligenciaron socialización deberes y derechos</t>
  </si>
  <si>
    <r>
      <t xml:space="preserve">OBSERVACIONES: </t>
    </r>
    <r>
      <rPr>
        <sz val="8"/>
        <color theme="0"/>
        <rFont val="Arial"/>
        <family val="2"/>
      </rPr>
      <t>En la vigencia 2020 debido a la pandemia el lineamiento para consultas de urgencias odontológicas no se realizó consultas de carácter preventivo, sin embargo el diligenciamiento de la evolución se ajusta al procedimiento realizado.</t>
    </r>
  </si>
  <si>
    <t xml:space="preserve">registran que paciente no volvió a la consulta programada para  higiene oral </t>
  </si>
  <si>
    <t xml:space="preserve">describe riesgos pero no etiología concomitante con hallazgos del odontograma que presenta signos clínicos asociados a caries de biberón.
Cita 4 dic. Asiste con sintomatología en la evolución se describe remisión Odontopediatria, </t>
  </si>
  <si>
    <t>a consulta examen clínico odontológico no de urgencias</t>
  </si>
  <si>
    <t>El sistema no permite evidenciar la remisión que describe el odontólogo el 4 de dic a Odontopediatria</t>
  </si>
  <si>
    <t>a panorámica por requiere exodoncia 48</t>
  </si>
  <si>
    <t>a  cirugía oral y no asistió</t>
  </si>
  <si>
    <t>femenino 61 años, 17/03/2020</t>
  </si>
  <si>
    <t>femenino 4 años 28/01/2020</t>
  </si>
  <si>
    <t>femenino 47 años,29/04/2020 urgencias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</si>
</sst>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C0A]General"/>
    <numFmt numFmtId="166" formatCode="0.0%"/>
    <numFmt numFmtId="167" formatCode="_-* #,##0\ _€_-;\-* #,##0\ _€_-;_-* &quot;-&quot;??\ _€_-;_-@_-"/>
    <numFmt numFmtId="168" formatCode="#,##0.00&quot; &quot;[$€];[Red]&quot;-&quot;#,##0.00&quot; &quot;[$€]"/>
    <numFmt numFmtId="169" formatCode="[$-240A]0%"/>
  </numFmts>
  <fonts count="79" x14ac:knownFonts="1">
    <font>
      <sz val="11"/>
      <color theme="1"/>
      <name val="Calibri"/>
      <family val="2"/>
      <scheme val="minor"/>
    </font>
    <font>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b/>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sz val="8"/>
      <color rgb="FFFFFF00"/>
      <name val="Arial"/>
      <family val="2"/>
    </font>
    <font>
      <sz val="10"/>
      <color rgb="FFFFFF00"/>
      <name val="Arial"/>
      <family val="2"/>
    </font>
    <font>
      <b/>
      <sz val="9"/>
      <color indexed="81"/>
      <name val="Tahoma"/>
      <family val="2"/>
    </font>
    <font>
      <sz val="9"/>
      <color rgb="FFFFFF00"/>
      <name val="Arial"/>
      <family val="2"/>
    </font>
    <font>
      <sz val="9"/>
      <color indexed="81"/>
      <name val="Tahoma"/>
      <family val="2"/>
    </font>
    <font>
      <b/>
      <sz val="10"/>
      <color rgb="FFFF0000"/>
      <name val="Arial"/>
      <family val="2"/>
    </font>
    <font>
      <b/>
      <sz val="8"/>
      <color rgb="FFFFFF00"/>
      <name val="Arial"/>
      <family val="2"/>
    </font>
    <font>
      <b/>
      <sz val="11"/>
      <color theme="1"/>
      <name val="Calibri"/>
      <family val="2"/>
      <scheme val="minor"/>
    </font>
    <font>
      <sz val="8"/>
      <color theme="2"/>
      <name val="Arial"/>
      <family val="2"/>
    </font>
    <font>
      <sz val="8"/>
      <color theme="0"/>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
      <patternFill patternType="solid">
        <fgColor rgb="FF92D050"/>
        <bgColor indexed="64"/>
      </patternFill>
    </fill>
  </fills>
  <borders count="57">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style="thin">
        <color auto="1"/>
      </right>
      <top style="thin">
        <color auto="1"/>
      </top>
      <bottom style="thin">
        <color auto="1"/>
      </bottom>
      <diagonal/>
    </border>
    <border>
      <left style="thin">
        <color indexed="64"/>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s>
  <cellStyleXfs count="35">
    <xf numFmtId="0" fontId="0" fillId="0" borderId="0"/>
    <xf numFmtId="9" fontId="1" fillId="0" borderId="0" applyFont="0" applyFill="0" applyBorder="0" applyAlignment="0" applyProtection="0"/>
    <xf numFmtId="0" fontId="6" fillId="0" borderId="0" applyNumberFormat="0" applyFill="0" applyBorder="0" applyAlignment="0" applyProtection="0"/>
    <xf numFmtId="165" fontId="8" fillId="0" borderId="0"/>
    <xf numFmtId="0" fontId="12" fillId="0" borderId="0"/>
    <xf numFmtId="164" fontId="1" fillId="0" borderId="0" applyFont="0" applyFill="0" applyBorder="0" applyAlignment="0" applyProtection="0"/>
    <xf numFmtId="0" fontId="26" fillId="0" borderId="0"/>
    <xf numFmtId="0" fontId="27" fillId="0" borderId="0" applyNumberFormat="0" applyFill="0" applyBorder="0" applyAlignment="0" applyProtection="0">
      <alignment vertical="top"/>
      <protection locked="0"/>
    </xf>
    <xf numFmtId="0" fontId="11" fillId="0" borderId="0" applyNumberFormat="0" applyFill="0" applyBorder="0" applyProtection="0"/>
    <xf numFmtId="0" fontId="11" fillId="0" borderId="0" applyNumberFormat="0" applyFill="0" applyBorder="0" applyProtection="0"/>
    <xf numFmtId="0" fontId="11" fillId="0" borderId="0" applyNumberFormat="0" applyFill="0" applyBorder="0" applyProtection="0"/>
    <xf numFmtId="0" fontId="6" fillId="0" borderId="0" applyNumberFormat="0" applyFill="0" applyBorder="0" applyAlignment="0" applyProtection="0"/>
    <xf numFmtId="0" fontId="1" fillId="0" borderId="0"/>
    <xf numFmtId="0" fontId="11" fillId="0" borderId="0" applyNumberFormat="0" applyFill="0" applyBorder="0" applyProtection="0"/>
    <xf numFmtId="0" fontId="31" fillId="0" borderId="0"/>
    <xf numFmtId="0" fontId="11" fillId="0" borderId="0" applyNumberFormat="0" applyFill="0" applyBorder="0" applyProtection="0"/>
    <xf numFmtId="9" fontId="38" fillId="0" borderId="0" applyFont="0" applyFill="0" applyBorder="0" applyAlignment="0" applyProtection="0"/>
    <xf numFmtId="165" fontId="8" fillId="0" borderId="0" applyBorder="0" applyProtection="0"/>
    <xf numFmtId="165" fontId="38" fillId="0" borderId="0"/>
    <xf numFmtId="0" fontId="8" fillId="0" borderId="0" applyBorder="0" applyProtection="0"/>
    <xf numFmtId="165" fontId="38" fillId="0" borderId="0"/>
    <xf numFmtId="0" fontId="28"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1" fillId="0" borderId="0" applyNumberFormat="0" applyFill="0" applyBorder="0" applyProtection="0"/>
    <xf numFmtId="0" fontId="26" fillId="0" borderId="0"/>
    <xf numFmtId="0" fontId="36" fillId="0" borderId="0"/>
    <xf numFmtId="0" fontId="67" fillId="0" borderId="0"/>
    <xf numFmtId="0" fontId="12" fillId="0" borderId="0"/>
    <xf numFmtId="9" fontId="12"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169" fontId="8" fillId="0" borderId="0" applyBorder="0" applyProtection="0"/>
  </cellStyleXfs>
  <cellXfs count="1153">
    <xf numFmtId="0" fontId="0" fillId="0" borderId="0" xfId="0"/>
    <xf numFmtId="0" fontId="3" fillId="0" borderId="0" xfId="0" applyFont="1" applyBorder="1"/>
    <xf numFmtId="0" fontId="4" fillId="0" borderId="0" xfId="0" applyFont="1" applyBorder="1" applyAlignment="1"/>
    <xf numFmtId="0" fontId="4" fillId="0" borderId="0" xfId="0" applyFont="1"/>
    <xf numFmtId="0" fontId="3" fillId="0" borderId="0" xfId="0" applyFont="1"/>
    <xf numFmtId="0" fontId="3" fillId="4" borderId="3" xfId="0" applyFont="1" applyFill="1" applyBorder="1"/>
    <xf numFmtId="0" fontId="3" fillId="4" borderId="3" xfId="0" applyFont="1" applyFill="1" applyBorder="1" applyAlignment="1"/>
    <xf numFmtId="16" fontId="3" fillId="4" borderId="3" xfId="0" applyNumberFormat="1" applyFont="1" applyFill="1" applyBorder="1"/>
    <xf numFmtId="16" fontId="3" fillId="4" borderId="3" xfId="0" applyNumberFormat="1" applyFont="1" applyFill="1" applyBorder="1" applyAlignment="1"/>
    <xf numFmtId="0" fontId="3" fillId="4" borderId="2" xfId="0" applyFont="1" applyFill="1" applyBorder="1"/>
    <xf numFmtId="0" fontId="3" fillId="4" borderId="2" xfId="0" applyFont="1" applyFill="1" applyBorder="1" applyAlignment="1"/>
    <xf numFmtId="0" fontId="3" fillId="4" borderId="3" xfId="0" applyFont="1" applyFill="1" applyBorder="1" applyAlignment="1">
      <alignment wrapText="1"/>
    </xf>
    <xf numFmtId="0" fontId="4" fillId="0" borderId="0" xfId="0" applyFont="1" applyBorder="1"/>
    <xf numFmtId="165" fontId="3" fillId="0" borderId="0" xfId="3" applyFont="1" applyFill="1" applyAlignment="1" applyProtection="1"/>
    <xf numFmtId="165" fontId="9" fillId="4" borderId="3" xfId="3" applyFont="1" applyFill="1" applyBorder="1" applyAlignment="1" applyProtection="1">
      <alignment horizontal="left" vertical="center" wrapText="1"/>
    </xf>
    <xf numFmtId="0" fontId="3" fillId="4" borderId="3" xfId="0" applyFont="1" applyFill="1" applyBorder="1" applyAlignment="1">
      <alignment horizontal="center" vertical="justify" wrapText="1"/>
    </xf>
    <xf numFmtId="165" fontId="10" fillId="0" borderId="0" xfId="3" applyFont="1" applyFill="1" applyAlignment="1" applyProtection="1">
      <alignment vertical="center" wrapText="1"/>
    </xf>
    <xf numFmtId="165" fontId="11" fillId="0" borderId="0" xfId="3" applyFont="1" applyFill="1" applyAlignment="1" applyProtection="1"/>
    <xf numFmtId="0" fontId="4" fillId="0" borderId="3" xfId="0" applyFont="1" applyBorder="1" applyAlignment="1"/>
    <xf numFmtId="0" fontId="4" fillId="0" borderId="4" xfId="0" applyFont="1" applyBorder="1" applyAlignment="1"/>
    <xf numFmtId="9" fontId="3" fillId="4" borderId="0" xfId="1" applyNumberFormat="1" applyFont="1" applyFill="1" applyAlignment="1"/>
    <xf numFmtId="9" fontId="3" fillId="4" borderId="0" xfId="1" applyFont="1" applyFill="1" applyAlignment="1"/>
    <xf numFmtId="9" fontId="10" fillId="4" borderId="0" xfId="1" applyFont="1" applyFill="1" applyAlignment="1"/>
    <xf numFmtId="0" fontId="9" fillId="4" borderId="3" xfId="0" applyFont="1" applyFill="1" applyBorder="1" applyAlignment="1">
      <alignment horizontal="center" vertical="center" wrapText="1"/>
    </xf>
    <xf numFmtId="0" fontId="3" fillId="0" borderId="0" xfId="0" applyFont="1" applyAlignment="1">
      <alignment horizontal="left"/>
    </xf>
    <xf numFmtId="0" fontId="12" fillId="5" borderId="3" xfId="0"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justify" vertical="center"/>
    </xf>
    <xf numFmtId="0" fontId="15" fillId="5" borderId="3" xfId="0" applyFont="1" applyFill="1" applyBorder="1" applyAlignment="1">
      <alignment horizontal="center" vertical="center" wrapText="1"/>
    </xf>
    <xf numFmtId="0" fontId="4" fillId="0" borderId="0" xfId="0" applyFont="1" applyAlignment="1"/>
    <xf numFmtId="166" fontId="3" fillId="4" borderId="0" xfId="1" applyNumberFormat="1" applyFont="1" applyFill="1" applyAlignment="1"/>
    <xf numFmtId="0" fontId="12" fillId="0" borderId="3" xfId="0" applyFont="1" applyFill="1" applyBorder="1" applyAlignment="1">
      <alignment horizontal="center" vertical="center" wrapText="1"/>
    </xf>
    <xf numFmtId="0" fontId="12" fillId="0" borderId="3" xfId="0" applyFont="1" applyFill="1" applyBorder="1" applyAlignment="1">
      <alignment horizontal="center" wrapText="1"/>
    </xf>
    <xf numFmtId="0" fontId="14" fillId="5" borderId="3" xfId="0" applyFont="1" applyFill="1" applyBorder="1" applyAlignment="1">
      <alignment horizontal="center" wrapText="1"/>
    </xf>
    <xf numFmtId="9" fontId="3" fillId="4" borderId="3" xfId="1" applyNumberFormat="1" applyFont="1" applyFill="1" applyBorder="1" applyAlignment="1"/>
    <xf numFmtId="9" fontId="3" fillId="4" borderId="3" xfId="1" applyFont="1" applyFill="1" applyBorder="1" applyAlignment="1"/>
    <xf numFmtId="0" fontId="9" fillId="4" borderId="7" xfId="0" applyFont="1" applyFill="1" applyBorder="1" applyAlignment="1">
      <alignment horizontal="center" vertical="center" wrapText="1"/>
    </xf>
    <xf numFmtId="0" fontId="12" fillId="5" borderId="3" xfId="0" applyFont="1" applyFill="1" applyBorder="1" applyAlignment="1">
      <alignment horizontal="center" wrapText="1"/>
    </xf>
    <xf numFmtId="0" fontId="4" fillId="0" borderId="0" xfId="0" applyFont="1" applyAlignment="1">
      <alignment horizontal="center" wrapText="1"/>
    </xf>
    <xf numFmtId="9" fontId="3" fillId="4" borderId="14" xfId="1" applyNumberFormat="1" applyFont="1" applyFill="1" applyBorder="1" applyAlignment="1"/>
    <xf numFmtId="9" fontId="3" fillId="4" borderId="14" xfId="1" applyFont="1" applyFill="1" applyBorder="1" applyAlignment="1"/>
    <xf numFmtId="0" fontId="4" fillId="0" borderId="3" xfId="0" applyFont="1" applyBorder="1" applyAlignment="1">
      <alignment horizontal="center"/>
    </xf>
    <xf numFmtId="0" fontId="16" fillId="0" borderId="3" xfId="0" applyFont="1" applyBorder="1" applyAlignment="1"/>
    <xf numFmtId="0" fontId="17" fillId="0" borderId="0" xfId="0" applyFont="1" applyFill="1" applyBorder="1" applyAlignment="1">
      <alignment vertical="center" wrapText="1"/>
    </xf>
    <xf numFmtId="0" fontId="4" fillId="0" borderId="0" xfId="0" applyFont="1" applyFill="1" applyBorder="1" applyAlignment="1">
      <alignment horizontal="left"/>
    </xf>
    <xf numFmtId="9" fontId="17" fillId="0" borderId="0" xfId="1" applyFont="1" applyFill="1" applyBorder="1" applyAlignment="1">
      <alignment vertical="center" wrapText="1"/>
    </xf>
    <xf numFmtId="0" fontId="4" fillId="0" borderId="0" xfId="0" applyFont="1" applyFill="1" applyBorder="1"/>
    <xf numFmtId="0" fontId="3" fillId="0" borderId="0" xfId="0" applyFont="1" applyAlignment="1">
      <alignment vertical="center"/>
    </xf>
    <xf numFmtId="0" fontId="17"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Alignment="1">
      <alignment vertical="center"/>
    </xf>
    <xf numFmtId="0" fontId="12" fillId="0" borderId="0" xfId="0" applyFont="1" applyFill="1" applyBorder="1" applyAlignment="1">
      <alignment vertical="center" wrapText="1"/>
    </xf>
    <xf numFmtId="0" fontId="16" fillId="5" borderId="3" xfId="0" applyFont="1" applyFill="1" applyBorder="1" applyAlignment="1">
      <alignment horizontal="center" wrapText="1"/>
    </xf>
    <xf numFmtId="0" fontId="12" fillId="0" borderId="0" xfId="0" applyFont="1" applyFill="1" applyBorder="1" applyAlignment="1">
      <alignment wrapText="1"/>
    </xf>
    <xf numFmtId="0" fontId="4" fillId="0" borderId="0" xfId="0" applyFont="1" applyFill="1"/>
    <xf numFmtId="0" fontId="9" fillId="0" borderId="0" xfId="0" applyFont="1"/>
    <xf numFmtId="0" fontId="16" fillId="0" borderId="0" xfId="0" applyFont="1" applyFill="1"/>
    <xf numFmtId="0" fontId="16" fillId="0" borderId="0" xfId="0" applyFont="1"/>
    <xf numFmtId="0" fontId="3" fillId="4" borderId="14" xfId="0" applyFont="1" applyFill="1" applyBorder="1" applyAlignment="1">
      <alignment wrapText="1"/>
    </xf>
    <xf numFmtId="0" fontId="3" fillId="4" borderId="14" xfId="0" applyFont="1" applyFill="1" applyBorder="1" applyAlignment="1">
      <alignment horizontal="center" wrapText="1"/>
    </xf>
    <xf numFmtId="9" fontId="3" fillId="5" borderId="0" xfId="1" applyFont="1" applyFill="1" applyAlignment="1"/>
    <xf numFmtId="0" fontId="4" fillId="5" borderId="0" xfId="0" applyFont="1" applyFill="1"/>
    <xf numFmtId="0" fontId="17" fillId="5" borderId="3" xfId="0" applyFont="1" applyFill="1" applyBorder="1" applyAlignment="1">
      <alignment horizontal="center" vertical="center" wrapText="1"/>
    </xf>
    <xf numFmtId="0" fontId="3" fillId="0" borderId="0" xfId="0" applyFont="1" applyAlignment="1">
      <alignment horizontal="left" vertical="center"/>
    </xf>
    <xf numFmtId="9" fontId="12" fillId="0" borderId="0" xfId="1" applyFont="1" applyFill="1" applyBorder="1" applyAlignment="1">
      <alignment vertical="center" wrapText="1"/>
    </xf>
    <xf numFmtId="0" fontId="4" fillId="0" borderId="0" xfId="0" applyFont="1" applyAlignment="1">
      <alignment horizontal="center"/>
    </xf>
    <xf numFmtId="0" fontId="3" fillId="0" borderId="0" xfId="0" applyFont="1" applyFill="1" applyBorder="1" applyAlignment="1"/>
    <xf numFmtId="0" fontId="3" fillId="0" borderId="0" xfId="0" applyFont="1" applyFill="1" applyBorder="1"/>
    <xf numFmtId="0" fontId="4" fillId="0" borderId="0" xfId="0" applyFont="1" applyBorder="1" applyAlignment="1">
      <alignment horizontal="center"/>
    </xf>
    <xf numFmtId="0" fontId="0" fillId="0" borderId="0" xfId="0" applyBorder="1"/>
    <xf numFmtId="0" fontId="18" fillId="0" borderId="3" xfId="0" applyFont="1" applyFill="1" applyBorder="1" applyAlignment="1">
      <alignment vertical="center" wrapText="1"/>
    </xf>
    <xf numFmtId="165" fontId="11" fillId="5" borderId="0" xfId="3" applyFont="1" applyFill="1" applyAlignment="1" applyProtection="1">
      <alignment horizontal="center" vertical="center" wrapText="1"/>
    </xf>
    <xf numFmtId="165" fontId="11" fillId="5" borderId="0" xfId="3" applyFont="1" applyFill="1" applyAlignment="1" applyProtection="1"/>
    <xf numFmtId="165" fontId="11" fillId="5" borderId="4" xfId="3" applyFont="1" applyFill="1" applyBorder="1" applyAlignment="1" applyProtection="1">
      <alignment vertical="center" wrapText="1"/>
    </xf>
    <xf numFmtId="165" fontId="11" fillId="5" borderId="1" xfId="3" applyFont="1" applyFill="1" applyBorder="1" applyAlignment="1" applyProtection="1">
      <alignment wrapText="1"/>
    </xf>
    <xf numFmtId="9" fontId="9" fillId="4" borderId="0" xfId="1" applyFont="1" applyFill="1" applyAlignment="1"/>
    <xf numFmtId="0" fontId="9" fillId="4" borderId="3" xfId="0" applyFont="1" applyFill="1" applyBorder="1" applyAlignment="1">
      <alignment vertical="center" wrapText="1"/>
    </xf>
    <xf numFmtId="0" fontId="18" fillId="5" borderId="3" xfId="0" applyFont="1" applyFill="1" applyBorder="1" applyAlignment="1">
      <alignment vertical="center" wrapText="1"/>
    </xf>
    <xf numFmtId="0" fontId="18" fillId="5" borderId="3" xfId="0" applyFont="1" applyFill="1" applyBorder="1" applyAlignment="1">
      <alignment wrapText="1"/>
    </xf>
    <xf numFmtId="0" fontId="12" fillId="0" borderId="3" xfId="4" applyFont="1" applyFill="1" applyBorder="1" applyAlignment="1">
      <alignment horizontal="left" vertical="center" wrapText="1"/>
    </xf>
    <xf numFmtId="0" fontId="18" fillId="4" borderId="3" xfId="0" applyFont="1" applyFill="1" applyBorder="1" applyAlignment="1">
      <alignment vertical="center" wrapText="1"/>
    </xf>
    <xf numFmtId="0" fontId="4" fillId="0" borderId="0" xfId="0" applyFont="1" applyAlignment="1">
      <alignment horizontal="left" vertical="center"/>
    </xf>
    <xf numFmtId="165" fontId="18" fillId="4" borderId="8" xfId="3" applyFont="1" applyFill="1" applyBorder="1" applyAlignment="1" applyProtection="1">
      <alignment vertical="justify" wrapText="1"/>
    </xf>
    <xf numFmtId="0" fontId="15" fillId="5" borderId="3" xfId="0" applyFont="1" applyFill="1" applyBorder="1" applyAlignment="1">
      <alignment vertical="center" wrapText="1"/>
    </xf>
    <xf numFmtId="0" fontId="12" fillId="5" borderId="3" xfId="0" applyFont="1" applyFill="1" applyBorder="1" applyAlignment="1">
      <alignment vertical="center" wrapText="1"/>
    </xf>
    <xf numFmtId="0" fontId="4" fillId="0" borderId="0" xfId="0" applyFont="1" applyAlignment="1">
      <alignment horizontal="center" vertical="center"/>
    </xf>
    <xf numFmtId="0" fontId="12" fillId="5" borderId="3" xfId="0" applyFont="1" applyFill="1" applyBorder="1" applyAlignment="1">
      <alignment wrapText="1"/>
    </xf>
    <xf numFmtId="0" fontId="9" fillId="4" borderId="4"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5" borderId="3" xfId="0" applyFont="1" applyFill="1" applyBorder="1" applyAlignment="1">
      <alignment wrapText="1"/>
    </xf>
    <xf numFmtId="0" fontId="4" fillId="0" borderId="3" xfId="0" applyFont="1" applyBorder="1"/>
    <xf numFmtId="0" fontId="16" fillId="0" borderId="4" xfId="0" applyFont="1" applyBorder="1" applyAlignment="1"/>
    <xf numFmtId="9" fontId="3" fillId="0" borderId="0" xfId="1" applyFont="1" applyFill="1" applyBorder="1"/>
    <xf numFmtId="0" fontId="24" fillId="5" borderId="3" xfId="0" applyFont="1" applyFill="1" applyBorder="1" applyAlignment="1">
      <alignment wrapText="1"/>
    </xf>
    <xf numFmtId="0" fontId="17" fillId="0" borderId="0" xfId="0" applyFont="1" applyFill="1" applyBorder="1" applyAlignment="1">
      <alignment horizontal="right" wrapText="1"/>
    </xf>
    <xf numFmtId="0" fontId="17" fillId="0" borderId="0" xfId="0" applyFont="1" applyFill="1" applyBorder="1" applyAlignment="1">
      <alignment wrapText="1"/>
    </xf>
    <xf numFmtId="167" fontId="4" fillId="0" borderId="0" xfId="5" applyNumberFormat="1" applyFont="1"/>
    <xf numFmtId="0" fontId="12" fillId="0" borderId="3" xfId="0" applyFont="1" applyFill="1" applyBorder="1" applyAlignment="1">
      <alignment wrapText="1"/>
    </xf>
    <xf numFmtId="0" fontId="16" fillId="5" borderId="3" xfId="0" applyFont="1" applyFill="1" applyBorder="1" applyAlignment="1">
      <alignment vertical="center" wrapText="1"/>
    </xf>
    <xf numFmtId="0" fontId="4" fillId="0" borderId="0" xfId="0" applyFont="1" applyBorder="1" applyAlignment="1">
      <alignment wrapText="1"/>
    </xf>
    <xf numFmtId="0" fontId="14" fillId="5" borderId="3" xfId="0" applyFont="1" applyFill="1" applyBorder="1" applyAlignment="1">
      <alignment wrapText="1"/>
    </xf>
    <xf numFmtId="0" fontId="15" fillId="5" borderId="3" xfId="0" applyFont="1" applyFill="1" applyBorder="1" applyAlignment="1">
      <alignment wrapText="1"/>
    </xf>
    <xf numFmtId="0" fontId="3" fillId="0" borderId="0" xfId="0" applyFont="1" applyBorder="1" applyAlignment="1">
      <alignment horizontal="left" vertical="center"/>
    </xf>
    <xf numFmtId="0" fontId="3" fillId="0" borderId="0" xfId="0" applyFont="1" applyBorder="1" applyAlignment="1">
      <alignment horizontal="left"/>
    </xf>
    <xf numFmtId="0" fontId="17" fillId="5" borderId="3" xfId="0" applyFont="1" applyFill="1" applyBorder="1" applyAlignment="1">
      <alignment vertical="center" wrapText="1"/>
    </xf>
    <xf numFmtId="0" fontId="3" fillId="0" borderId="0" xfId="0" applyFont="1" applyFill="1" applyAlignment="1">
      <alignment horizontal="left"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4" fillId="0" borderId="3" xfId="0" applyNumberFormat="1" applyFont="1" applyFill="1" applyBorder="1" applyAlignment="1">
      <alignment horizontal="center"/>
    </xf>
    <xf numFmtId="0" fontId="3" fillId="0" borderId="3" xfId="0" applyFont="1" applyFill="1" applyBorder="1"/>
    <xf numFmtId="0" fontId="4" fillId="0" borderId="3"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horizontal="center"/>
    </xf>
    <xf numFmtId="9" fontId="4" fillId="0" borderId="3" xfId="0" applyNumberFormat="1" applyFont="1" applyFill="1" applyBorder="1"/>
    <xf numFmtId="0" fontId="16" fillId="0" borderId="3" xfId="0" applyFont="1" applyBorder="1"/>
    <xf numFmtId="0" fontId="11" fillId="7" borderId="0" xfId="10" applyNumberFormat="1" applyFont="1" applyFill="1" applyBorder="1" applyAlignment="1"/>
    <xf numFmtId="0" fontId="11" fillId="7" borderId="17" xfId="10" applyNumberFormat="1" applyFont="1" applyFill="1" applyBorder="1" applyAlignment="1"/>
    <xf numFmtId="0" fontId="11" fillId="0" borderId="0" xfId="10" applyFont="1" applyAlignment="1"/>
    <xf numFmtId="0" fontId="4" fillId="0" borderId="0" xfId="0" applyFont="1" applyBorder="1" applyAlignment="1">
      <alignment horizontal="left"/>
    </xf>
    <xf numFmtId="0" fontId="3" fillId="0" borderId="0" xfId="10" applyFont="1" applyAlignment="1">
      <alignment horizontal="center" vertical="center"/>
    </xf>
    <xf numFmtId="0" fontId="17" fillId="5" borderId="22" xfId="0" applyFont="1" applyFill="1" applyBorder="1" applyAlignment="1">
      <alignment horizontal="center" vertical="top"/>
    </xf>
    <xf numFmtId="0" fontId="32" fillId="0" borderId="0" xfId="0" applyFont="1"/>
    <xf numFmtId="0" fontId="32" fillId="0" borderId="13" xfId="0" applyFont="1" applyBorder="1" applyAlignment="1"/>
    <xf numFmtId="0" fontId="35" fillId="9" borderId="22" xfId="15" applyFont="1" applyFill="1" applyBorder="1" applyAlignment="1">
      <alignment horizontal="center" vertical="center"/>
    </xf>
    <xf numFmtId="0" fontId="35" fillId="9" borderId="22" xfId="15" applyFont="1" applyFill="1" applyBorder="1" applyAlignment="1">
      <alignment horizontal="left" vertical="center"/>
    </xf>
    <xf numFmtId="20" fontId="35" fillId="9" borderId="22" xfId="15" applyNumberFormat="1" applyFont="1" applyFill="1" applyBorder="1" applyAlignment="1">
      <alignment horizontal="center" vertical="center"/>
    </xf>
    <xf numFmtId="0" fontId="35" fillId="9" borderId="23" xfId="15" applyFont="1" applyFill="1" applyBorder="1" applyAlignment="1">
      <alignment horizontal="center" vertical="center"/>
    </xf>
    <xf numFmtId="0" fontId="35" fillId="9" borderId="23" xfId="15" applyFont="1" applyFill="1" applyBorder="1" applyAlignment="1">
      <alignment horizontal="left" vertical="center"/>
    </xf>
    <xf numFmtId="0" fontId="35" fillId="9" borderId="22" xfId="15" applyFont="1" applyFill="1" applyBorder="1" applyAlignment="1">
      <alignment wrapText="1"/>
    </xf>
    <xf numFmtId="0" fontId="37" fillId="0" borderId="0" xfId="0" applyFont="1"/>
    <xf numFmtId="9" fontId="35" fillId="9" borderId="14" xfId="15" applyNumberFormat="1" applyFont="1" applyFill="1" applyBorder="1" applyAlignment="1">
      <alignment horizontal="left"/>
    </xf>
    <xf numFmtId="9" fontId="35" fillId="9" borderId="14" xfId="16" applyFont="1" applyFill="1" applyBorder="1" applyAlignment="1">
      <alignment horizontal="left"/>
    </xf>
    <xf numFmtId="0" fontId="32" fillId="9" borderId="0" xfId="0" applyFont="1" applyFill="1"/>
    <xf numFmtId="0" fontId="39" fillId="9" borderId="26" xfId="0" applyFont="1" applyFill="1" applyBorder="1" applyAlignment="1">
      <alignment vertical="center"/>
    </xf>
    <xf numFmtId="0" fontId="39" fillId="9" borderId="21" xfId="0" applyFont="1" applyFill="1" applyBorder="1" applyAlignment="1">
      <alignment horizontal="center" vertical="center"/>
    </xf>
    <xf numFmtId="0" fontId="39" fillId="9" borderId="26"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28" xfId="0" applyFont="1" applyFill="1" applyBorder="1" applyAlignment="1">
      <alignment horizontal="left" vertical="center"/>
    </xf>
    <xf numFmtId="0" fontId="37" fillId="0" borderId="26" xfId="0" applyFont="1" applyBorder="1" applyAlignment="1">
      <alignment vertical="center" wrapText="1"/>
    </xf>
    <xf numFmtId="0" fontId="36" fillId="0" borderId="22" xfId="0" applyFont="1" applyBorder="1"/>
    <xf numFmtId="0" fontId="40" fillId="0" borderId="22" xfId="0" applyFont="1" applyBorder="1" applyAlignment="1">
      <alignment horizontal="center" vertical="center" wrapText="1"/>
    </xf>
    <xf numFmtId="0" fontId="42" fillId="0" borderId="26" xfId="0" applyFont="1" applyFill="1" applyBorder="1" applyAlignment="1">
      <alignment vertical="center" wrapText="1"/>
    </xf>
    <xf numFmtId="0" fontId="32" fillId="10" borderId="0" xfId="0" applyFont="1" applyFill="1"/>
    <xf numFmtId="0" fontId="42" fillId="0" borderId="22" xfId="0" applyFont="1" applyFill="1" applyBorder="1" applyAlignment="1">
      <alignment vertical="center" wrapText="1"/>
    </xf>
    <xf numFmtId="0" fontId="43" fillId="0" borderId="0" xfId="0" applyFont="1"/>
    <xf numFmtId="0" fontId="43" fillId="9" borderId="0" xfId="0" applyFont="1" applyFill="1" applyBorder="1" applyAlignment="1">
      <alignment horizontal="center" vertical="center" textRotation="90" wrapText="1"/>
    </xf>
    <xf numFmtId="0" fontId="43" fillId="0" borderId="21" xfId="0" applyFont="1" applyBorder="1" applyAlignment="1">
      <alignment vertical="center" wrapText="1"/>
    </xf>
    <xf numFmtId="0" fontId="43" fillId="0" borderId="21" xfId="0" applyFont="1" applyBorder="1" applyAlignment="1">
      <alignment horizontal="center" vertical="center" wrapText="1"/>
    </xf>
    <xf numFmtId="0" fontId="35" fillId="9" borderId="0" xfId="0" applyFont="1" applyFill="1" applyBorder="1" applyAlignment="1">
      <alignment horizontal="center" vertical="center" textRotation="90" wrapText="1"/>
    </xf>
    <xf numFmtId="0" fontId="9" fillId="4" borderId="26" xfId="0" applyFont="1" applyFill="1" applyBorder="1" applyAlignment="1">
      <alignment vertical="center"/>
    </xf>
    <xf numFmtId="0" fontId="9" fillId="4" borderId="21" xfId="0" applyFont="1" applyFill="1" applyBorder="1" applyAlignment="1">
      <alignment horizontal="center" vertical="center"/>
    </xf>
    <xf numFmtId="0" fontId="44" fillId="0" borderId="26" xfId="0" applyFont="1" applyFill="1" applyBorder="1" applyAlignment="1">
      <alignment vertical="center" wrapText="1"/>
    </xf>
    <xf numFmtId="0" fontId="17" fillId="0" borderId="22" xfId="0" applyFont="1" applyFill="1" applyBorder="1" applyAlignment="1">
      <alignment horizontal="center" vertical="center"/>
    </xf>
    <xf numFmtId="0" fontId="46" fillId="0" borderId="26" xfId="0" applyFont="1" applyFill="1" applyBorder="1" applyAlignment="1">
      <alignment wrapText="1"/>
    </xf>
    <xf numFmtId="0" fontId="17" fillId="0" borderId="21" xfId="0" applyFont="1" applyFill="1" applyBorder="1" applyAlignment="1">
      <alignment horizontal="center" vertical="center"/>
    </xf>
    <xf numFmtId="0" fontId="37" fillId="0" borderId="21" xfId="0" applyFont="1" applyBorder="1" applyAlignment="1">
      <alignment vertical="center" wrapText="1"/>
    </xf>
    <xf numFmtId="0" fontId="37" fillId="0" borderId="21" xfId="0" applyFont="1" applyBorder="1" applyAlignment="1">
      <alignment horizontal="center" vertical="center" wrapText="1"/>
    </xf>
    <xf numFmtId="0" fontId="37" fillId="10" borderId="0" xfId="0" applyFont="1" applyFill="1"/>
    <xf numFmtId="9" fontId="39" fillId="9" borderId="11" xfId="0" applyNumberFormat="1" applyFont="1" applyFill="1" applyBorder="1" applyAlignment="1">
      <alignment horizontal="left"/>
    </xf>
    <xf numFmtId="9" fontId="39" fillId="9" borderId="28" xfId="0" applyNumberFormat="1" applyFont="1" applyFill="1" applyBorder="1" applyAlignment="1">
      <alignment horizontal="left"/>
    </xf>
    <xf numFmtId="0" fontId="35" fillId="9" borderId="16" xfId="0" applyFont="1" applyFill="1" applyBorder="1" applyAlignment="1">
      <alignment textRotation="90"/>
    </xf>
    <xf numFmtId="0" fontId="39" fillId="9" borderId="23" xfId="0" applyFont="1" applyFill="1" applyBorder="1" applyAlignment="1">
      <alignment horizontal="center" vertical="center"/>
    </xf>
    <xf numFmtId="0" fontId="39" fillId="9" borderId="22" xfId="0" applyFont="1" applyFill="1" applyBorder="1" applyAlignment="1">
      <alignment horizontal="left"/>
    </xf>
    <xf numFmtId="0" fontId="37" fillId="0" borderId="26" xfId="0" applyFont="1" applyBorder="1" applyAlignment="1">
      <alignment vertical="top" wrapText="1"/>
    </xf>
    <xf numFmtId="0" fontId="40" fillId="10" borderId="22" xfId="0" applyFont="1" applyFill="1" applyBorder="1" applyAlignment="1">
      <alignment horizontal="left" vertical="center"/>
    </xf>
    <xf numFmtId="0" fontId="37" fillId="0" borderId="26" xfId="0" applyFont="1" applyFill="1" applyBorder="1" applyAlignment="1">
      <alignment horizontal="left" vertical="center" wrapText="1"/>
    </xf>
    <xf numFmtId="0" fontId="40" fillId="0" borderId="22" xfId="0" applyFont="1" applyFill="1" applyBorder="1" applyAlignment="1">
      <alignment horizontal="center" vertical="center" wrapText="1"/>
    </xf>
    <xf numFmtId="0" fontId="36" fillId="0" borderId="22" xfId="0" applyFont="1" applyFill="1" applyBorder="1"/>
    <xf numFmtId="0" fontId="40" fillId="0" borderId="22" xfId="0" applyFont="1" applyFill="1" applyBorder="1" applyAlignment="1">
      <alignment horizontal="left" vertical="center"/>
    </xf>
    <xf numFmtId="0" fontId="35" fillId="9" borderId="22" xfId="0" applyFont="1" applyFill="1" applyBorder="1" applyAlignment="1">
      <alignment horizontal="center" vertical="center" textRotation="90"/>
    </xf>
    <xf numFmtId="0" fontId="50" fillId="0" borderId="26" xfId="0" applyFont="1" applyFill="1" applyBorder="1" applyAlignment="1">
      <alignment horizontal="left" vertical="center" wrapText="1"/>
    </xf>
    <xf numFmtId="0" fontId="50" fillId="0" borderId="0" xfId="0" applyFont="1"/>
    <xf numFmtId="0" fontId="53" fillId="0" borderId="22" xfId="0" applyFont="1" applyBorder="1" applyAlignment="1">
      <alignment horizontal="center" vertical="top" wrapText="1"/>
    </xf>
    <xf numFmtId="0" fontId="53" fillId="0" borderId="0" xfId="0" applyFont="1"/>
    <xf numFmtId="0" fontId="54" fillId="4" borderId="22" xfId="0" applyFont="1" applyFill="1" applyBorder="1" applyAlignment="1">
      <alignment horizontal="center" vertical="center"/>
    </xf>
    <xf numFmtId="0" fontId="54" fillId="4" borderId="13"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6" xfId="0" applyFont="1" applyFill="1" applyBorder="1" applyAlignment="1">
      <alignment horizontal="center" vertical="center"/>
    </xf>
    <xf numFmtId="0" fontId="54" fillId="4" borderId="28" xfId="0" applyFont="1" applyFill="1" applyBorder="1" applyAlignment="1">
      <alignment horizontal="center" vertical="center"/>
    </xf>
    <xf numFmtId="0" fontId="37" fillId="0" borderId="26" xfId="0" applyFont="1" applyBorder="1" applyAlignment="1">
      <alignment horizontal="left" vertical="center" wrapText="1"/>
    </xf>
    <xf numFmtId="0" fontId="50" fillId="5" borderId="22" xfId="0" applyFont="1" applyFill="1" applyBorder="1" applyAlignment="1">
      <alignment horizontal="center"/>
    </xf>
    <xf numFmtId="0" fontId="42" fillId="5" borderId="22" xfId="0" applyFont="1" applyFill="1" applyBorder="1"/>
    <xf numFmtId="0" fontId="42" fillId="0" borderId="22" xfId="0" applyFont="1" applyBorder="1"/>
    <xf numFmtId="0" fontId="50" fillId="0" borderId="22" xfId="0" applyFont="1" applyFill="1" applyBorder="1" applyAlignment="1">
      <alignment horizontal="center"/>
    </xf>
    <xf numFmtId="0" fontId="42" fillId="0" borderId="22" xfId="0" applyFont="1" applyFill="1" applyBorder="1"/>
    <xf numFmtId="0" fontId="35" fillId="4" borderId="26" xfId="0" applyFont="1" applyFill="1" applyBorder="1" applyAlignment="1">
      <alignment horizontal="center" vertical="center" textRotation="90"/>
    </xf>
    <xf numFmtId="0" fontId="37" fillId="0" borderId="26" xfId="0" applyFont="1" applyFill="1" applyBorder="1" applyAlignment="1">
      <alignment vertical="center" wrapText="1"/>
    </xf>
    <xf numFmtId="0" fontId="35" fillId="4" borderId="22" xfId="0" applyFont="1" applyFill="1" applyBorder="1" applyAlignment="1">
      <alignment horizontal="center" vertical="center" textRotation="90"/>
    </xf>
    <xf numFmtId="0" fontId="42" fillId="0" borderId="28" xfId="0" applyFont="1" applyFill="1" applyBorder="1" applyAlignment="1">
      <alignment vertical="center" wrapText="1"/>
    </xf>
    <xf numFmtId="0" fontId="42" fillId="0" borderId="27" xfId="0" applyFont="1" applyFill="1" applyBorder="1" applyAlignment="1">
      <alignment vertical="center" wrapText="1"/>
    </xf>
    <xf numFmtId="0" fontId="12" fillId="0" borderId="26" xfId="0" applyFont="1" applyFill="1" applyBorder="1" applyAlignment="1">
      <alignment vertical="center" wrapText="1"/>
    </xf>
    <xf numFmtId="9" fontId="39" fillId="9" borderId="27" xfId="0" applyNumberFormat="1" applyFont="1" applyFill="1" applyBorder="1" applyAlignment="1">
      <alignment horizontal="left"/>
    </xf>
    <xf numFmtId="0" fontId="32" fillId="9" borderId="16" xfId="0" applyFont="1" applyFill="1" applyBorder="1" applyAlignment="1">
      <alignment vertical="center" textRotation="90"/>
    </xf>
    <xf numFmtId="0" fontId="32" fillId="9" borderId="0" xfId="0" applyFont="1" applyFill="1" applyBorder="1" applyAlignment="1">
      <alignment vertical="center" textRotation="90"/>
    </xf>
    <xf numFmtId="0" fontId="29" fillId="4" borderId="22" xfId="0" applyFont="1" applyFill="1" applyBorder="1" applyAlignment="1">
      <alignment vertical="center" wrapText="1"/>
    </xf>
    <xf numFmtId="0" fontId="36" fillId="0" borderId="23" xfId="0" applyFont="1" applyFill="1" applyBorder="1" applyAlignment="1">
      <alignment vertical="center" wrapText="1"/>
    </xf>
    <xf numFmtId="0" fontId="36" fillId="0" borderId="22" xfId="0" applyFont="1" applyFill="1" applyBorder="1" applyAlignment="1">
      <alignment horizontal="left" vertical="center" wrapText="1"/>
    </xf>
    <xf numFmtId="0" fontId="50" fillId="0" borderId="0" xfId="0" applyFont="1" applyAlignment="1">
      <alignment horizontal="left" vertical="center"/>
    </xf>
    <xf numFmtId="0" fontId="53" fillId="0" borderId="21" xfId="0" applyFont="1" applyBorder="1" applyAlignment="1">
      <alignment horizontal="center" vertical="center" wrapText="1"/>
    </xf>
    <xf numFmtId="0" fontId="53" fillId="0" borderId="0" xfId="0" applyFont="1" applyAlignment="1">
      <alignment horizontal="left" vertical="center"/>
    </xf>
    <xf numFmtId="9" fontId="39" fillId="9" borderId="27" xfId="16" applyFont="1" applyFill="1" applyBorder="1" applyAlignment="1">
      <alignment horizontal="left" vertical="center"/>
    </xf>
    <xf numFmtId="9" fontId="54" fillId="4" borderId="16" xfId="0" applyNumberFormat="1" applyFont="1" applyFill="1" applyBorder="1" applyAlignment="1">
      <alignment horizontal="right" vertical="top"/>
    </xf>
    <xf numFmtId="0" fontId="39" fillId="10" borderId="22" xfId="0" applyFont="1" applyFill="1" applyBorder="1" applyAlignment="1">
      <alignment vertical="top"/>
    </xf>
    <xf numFmtId="0" fontId="50" fillId="10" borderId="22" xfId="0" applyFont="1" applyFill="1" applyBorder="1" applyAlignment="1">
      <alignment horizontal="center" vertical="center"/>
    </xf>
    <xf numFmtId="0" fontId="50" fillId="10" borderId="22" xfId="0" applyFont="1" applyFill="1" applyBorder="1" applyAlignment="1">
      <alignment horizontal="left" vertical="center"/>
    </xf>
    <xf numFmtId="0" fontId="50" fillId="10" borderId="26" xfId="0" applyFont="1" applyFill="1" applyBorder="1" applyAlignment="1">
      <alignment horizontal="left" vertical="center"/>
    </xf>
    <xf numFmtId="0" fontId="50" fillId="10" borderId="28" xfId="0" applyFont="1" applyFill="1" applyBorder="1" applyAlignment="1">
      <alignment horizontal="left" vertical="center"/>
    </xf>
    <xf numFmtId="0" fontId="50" fillId="10" borderId="22" xfId="0" applyFont="1" applyFill="1" applyBorder="1" applyAlignment="1">
      <alignment horizontal="center" vertical="top"/>
    </xf>
    <xf numFmtId="0" fontId="40" fillId="5" borderId="22" xfId="0" applyFont="1" applyFill="1" applyBorder="1" applyAlignment="1">
      <alignment horizontal="center" vertical="top"/>
    </xf>
    <xf numFmtId="0" fontId="50" fillId="10" borderId="21" xfId="0" applyFont="1" applyFill="1" applyBorder="1" applyAlignment="1">
      <alignment horizontal="center" vertical="top"/>
    </xf>
    <xf numFmtId="0" fontId="39" fillId="10" borderId="23" xfId="0" applyFont="1" applyFill="1" applyBorder="1" applyAlignment="1">
      <alignment horizontal="left" vertical="top"/>
    </xf>
    <xf numFmtId="0" fontId="50" fillId="5" borderId="24" xfId="0" applyFont="1" applyFill="1" applyBorder="1" applyAlignment="1">
      <alignment vertical="top"/>
    </xf>
    <xf numFmtId="0" fontId="50" fillId="5" borderId="11" xfId="0" applyFont="1" applyFill="1" applyBorder="1" applyAlignment="1">
      <alignment horizontal="center" vertical="top"/>
    </xf>
    <xf numFmtId="0" fontId="50" fillId="5" borderId="25" xfId="0" applyFont="1" applyFill="1" applyBorder="1" applyAlignment="1">
      <alignment horizontal="center" vertical="top"/>
    </xf>
    <xf numFmtId="0" fontId="39" fillId="9" borderId="11" xfId="0" applyFont="1" applyFill="1" applyBorder="1" applyAlignment="1">
      <alignment horizontal="center" vertical="top"/>
    </xf>
    <xf numFmtId="9" fontId="40" fillId="5" borderId="26" xfId="16" applyFont="1" applyFill="1" applyBorder="1" applyAlignment="1">
      <alignment horizontal="center" vertical="top"/>
    </xf>
    <xf numFmtId="9" fontId="40" fillId="5" borderId="28" xfId="16" applyFont="1" applyFill="1" applyBorder="1" applyAlignment="1">
      <alignment horizontal="center" vertical="top"/>
    </xf>
    <xf numFmtId="0" fontId="53" fillId="10" borderId="22" xfId="0" applyFont="1" applyFill="1" applyBorder="1" applyAlignment="1">
      <alignment horizontal="center" vertical="top"/>
    </xf>
    <xf numFmtId="9" fontId="39" fillId="9" borderId="11" xfId="0" applyNumberFormat="1" applyFont="1" applyFill="1" applyBorder="1" applyAlignment="1">
      <alignment horizontal="left" vertical="top"/>
    </xf>
    <xf numFmtId="9" fontId="39" fillId="9" borderId="25" xfId="0" applyNumberFormat="1" applyFont="1" applyFill="1" applyBorder="1" applyAlignment="1">
      <alignment horizontal="left" vertical="top"/>
    </xf>
    <xf numFmtId="0" fontId="39" fillId="9" borderId="0" xfId="0" applyFont="1" applyFill="1" applyBorder="1" applyAlignment="1">
      <alignment horizontal="left" vertical="top"/>
    </xf>
    <xf numFmtId="0" fontId="39" fillId="9" borderId="11" xfId="0" applyFont="1" applyFill="1" applyBorder="1" applyAlignment="1">
      <alignment horizontal="left" vertical="top"/>
    </xf>
    <xf numFmtId="0" fontId="32" fillId="0" borderId="21" xfId="0" applyFont="1" applyBorder="1" applyAlignment="1">
      <alignment horizontal="left" vertical="center" wrapText="1"/>
    </xf>
    <xf numFmtId="0" fontId="40" fillId="0" borderId="21" xfId="0" applyFont="1" applyBorder="1" applyAlignment="1">
      <alignment horizontal="center" wrapText="1"/>
    </xf>
    <xf numFmtId="0" fontId="32" fillId="0" borderId="22" xfId="0" applyFont="1" applyBorder="1" applyAlignment="1">
      <alignment horizontal="left" vertical="center" wrapText="1"/>
    </xf>
    <xf numFmtId="0" fontId="40" fillId="0" borderId="22" xfId="0" applyFont="1" applyBorder="1" applyAlignment="1">
      <alignment horizontal="center" wrapText="1"/>
    </xf>
    <xf numFmtId="0" fontId="32" fillId="0" borderId="22" xfId="0" applyFont="1" applyBorder="1" applyAlignment="1">
      <alignment horizontal="left" vertical="center"/>
    </xf>
    <xf numFmtId="0" fontId="53" fillId="0" borderId="22" xfId="0" applyFont="1" applyBorder="1" applyAlignment="1">
      <alignment horizontal="center" vertical="center" wrapText="1"/>
    </xf>
    <xf numFmtId="0" fontId="39" fillId="9" borderId="22" xfId="0" applyFont="1" applyFill="1" applyBorder="1" applyAlignment="1">
      <alignment horizontal="center" vertical="center"/>
    </xf>
    <xf numFmtId="0" fontId="32" fillId="9" borderId="15" xfId="0" applyFont="1" applyFill="1" applyBorder="1" applyAlignment="1">
      <alignment vertical="center" textRotation="90"/>
    </xf>
    <xf numFmtId="0" fontId="54" fillId="4" borderId="24" xfId="0" applyFont="1" applyFill="1" applyBorder="1" applyAlignment="1"/>
    <xf numFmtId="0" fontId="54" fillId="4" borderId="11" xfId="0" applyFont="1" applyFill="1" applyBorder="1" applyAlignment="1"/>
    <xf numFmtId="0" fontId="50" fillId="0" borderId="0" xfId="0" applyFont="1" applyAlignment="1">
      <alignment horizontal="right" vertical="center"/>
    </xf>
    <xf numFmtId="0" fontId="42" fillId="0" borderId="28" xfId="0" applyFont="1" applyFill="1" applyBorder="1" applyAlignment="1">
      <alignment wrapText="1"/>
    </xf>
    <xf numFmtId="9" fontId="39" fillId="9" borderId="27" xfId="0" applyNumberFormat="1" applyFont="1" applyFill="1" applyBorder="1" applyAlignment="1">
      <alignment horizontal="left" vertical="center" wrapText="1"/>
    </xf>
    <xf numFmtId="9" fontId="39" fillId="9" borderId="28" xfId="0" applyNumberFormat="1" applyFont="1" applyFill="1" applyBorder="1" applyAlignment="1">
      <alignment horizontal="left" vertical="center" wrapText="1"/>
    </xf>
    <xf numFmtId="0" fontId="32" fillId="10" borderId="26" xfId="0" applyFont="1" applyFill="1" applyBorder="1" applyAlignment="1">
      <alignment horizontal="left" vertical="center" wrapText="1"/>
    </xf>
    <xf numFmtId="0" fontId="32" fillId="0" borderId="26" xfId="0" applyFont="1" applyBorder="1" applyAlignment="1">
      <alignment horizontal="left" vertical="center" wrapText="1"/>
    </xf>
    <xf numFmtId="9" fontId="39" fillId="9" borderId="27" xfId="0" applyNumberFormat="1" applyFont="1" applyFill="1" applyBorder="1" applyAlignment="1">
      <alignment horizontal="left" vertical="center"/>
    </xf>
    <xf numFmtId="9" fontId="39" fillId="9" borderId="28" xfId="0" applyNumberFormat="1" applyFont="1" applyFill="1" applyBorder="1" applyAlignment="1">
      <alignment horizontal="left" vertical="center"/>
    </xf>
    <xf numFmtId="0" fontId="32" fillId="9" borderId="16" xfId="0" applyFont="1" applyFill="1" applyBorder="1" applyAlignment="1"/>
    <xf numFmtId="0" fontId="32" fillId="0" borderId="26" xfId="0" applyFont="1" applyFill="1" applyBorder="1" applyAlignment="1">
      <alignment vertical="center" wrapText="1"/>
    </xf>
    <xf numFmtId="0" fontId="32" fillId="0" borderId="26" xfId="0" applyFont="1" applyBorder="1" applyAlignment="1">
      <alignment vertical="center" wrapText="1"/>
    </xf>
    <xf numFmtId="0" fontId="32" fillId="9" borderId="0" xfId="0" applyFont="1" applyFill="1" applyBorder="1" applyAlignment="1"/>
    <xf numFmtId="0" fontId="32" fillId="9" borderId="14" xfId="0" applyFont="1" applyFill="1" applyBorder="1" applyAlignment="1"/>
    <xf numFmtId="0" fontId="29" fillId="4" borderId="26" xfId="0" applyFont="1" applyFill="1" applyBorder="1" applyAlignment="1">
      <alignment vertical="center" wrapText="1"/>
    </xf>
    <xf numFmtId="0" fontId="29" fillId="4" borderId="27" xfId="0" applyFont="1" applyFill="1" applyBorder="1" applyAlignment="1">
      <alignment vertical="center" wrapText="1"/>
    </xf>
    <xf numFmtId="0" fontId="29" fillId="4" borderId="28" xfId="0" applyFont="1" applyFill="1" applyBorder="1" applyAlignment="1">
      <alignment vertical="center" wrapText="1"/>
    </xf>
    <xf numFmtId="0" fontId="32" fillId="0" borderId="0" xfId="0" applyFont="1" applyFill="1" applyAlignment="1">
      <alignment wrapText="1"/>
    </xf>
    <xf numFmtId="0" fontId="39" fillId="0" borderId="23" xfId="0" applyFont="1" applyFill="1" applyBorder="1" applyAlignment="1">
      <alignment horizontal="center" vertical="center"/>
    </xf>
    <xf numFmtId="0" fontId="50" fillId="0" borderId="23" xfId="0" applyFont="1" applyFill="1" applyBorder="1" applyAlignment="1">
      <alignment horizontal="center" vertical="center"/>
    </xf>
    <xf numFmtId="0" fontId="40" fillId="5" borderId="26"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50" fillId="0" borderId="0" xfId="0" applyFont="1" applyAlignment="1">
      <alignment horizontal="left"/>
    </xf>
    <xf numFmtId="0" fontId="37" fillId="0" borderId="0" xfId="0" applyFont="1" applyAlignment="1"/>
    <xf numFmtId="0" fontId="40" fillId="0" borderId="22" xfId="0" applyFont="1" applyFill="1" applyBorder="1" applyAlignment="1">
      <alignment horizontal="center" vertical="center"/>
    </xf>
    <xf numFmtId="0" fontId="40" fillId="0" borderId="22" xfId="0" applyFont="1" applyBorder="1" applyAlignment="1">
      <alignment horizontal="center" vertical="center"/>
    </xf>
    <xf numFmtId="0" fontId="59" fillId="9" borderId="26" xfId="0" applyFont="1" applyFill="1" applyBorder="1" applyAlignment="1">
      <alignment vertical="center"/>
    </xf>
    <xf numFmtId="0" fontId="59" fillId="9" borderId="27" xfId="0" applyFont="1" applyFill="1" applyBorder="1" applyAlignment="1">
      <alignment vertical="center"/>
    </xf>
    <xf numFmtId="0" fontId="35" fillId="10" borderId="11" xfId="0" applyFont="1" applyFill="1" applyBorder="1" applyAlignment="1">
      <alignment vertical="center"/>
    </xf>
    <xf numFmtId="0" fontId="35" fillId="10" borderId="11" xfId="0" applyFont="1" applyFill="1" applyBorder="1" applyAlignment="1">
      <alignment horizontal="center" vertical="center"/>
    </xf>
    <xf numFmtId="0" fontId="35" fillId="10" borderId="11" xfId="0" applyFont="1" applyFill="1" applyBorder="1" applyAlignment="1">
      <alignment horizontal="center"/>
    </xf>
    <xf numFmtId="0" fontId="35" fillId="10" borderId="11" xfId="0" applyFont="1" applyFill="1" applyBorder="1" applyAlignment="1">
      <alignment horizontal="left"/>
    </xf>
    <xf numFmtId="0" fontId="32" fillId="0" borderId="0" xfId="0" applyFont="1" applyAlignment="1">
      <alignment horizontal="center"/>
    </xf>
    <xf numFmtId="0" fontId="32" fillId="0" borderId="0" xfId="0" applyFont="1" applyAlignment="1">
      <alignment horizontal="left"/>
    </xf>
    <xf numFmtId="0" fontId="4" fillId="0" borderId="13" xfId="0" applyFont="1" applyBorder="1" applyAlignment="1"/>
    <xf numFmtId="0" fontId="4" fillId="4" borderId="0" xfId="0" applyFont="1" applyFill="1"/>
    <xf numFmtId="0" fontId="60" fillId="9" borderId="22" xfId="15" applyFont="1" applyFill="1" applyBorder="1" applyAlignment="1">
      <alignment horizontal="center" vertical="center"/>
    </xf>
    <xf numFmtId="0" fontId="60" fillId="9" borderId="22" xfId="15" applyFont="1" applyFill="1" applyBorder="1" applyAlignment="1">
      <alignment horizontal="left" vertical="center"/>
    </xf>
    <xf numFmtId="20" fontId="60" fillId="9" borderId="22" xfId="15" applyNumberFormat="1" applyFont="1" applyFill="1" applyBorder="1" applyAlignment="1">
      <alignment horizontal="center" vertical="center"/>
    </xf>
    <xf numFmtId="0" fontId="60" fillId="9" borderId="23" xfId="15" applyFont="1" applyFill="1" applyBorder="1" applyAlignment="1">
      <alignment horizontal="left" vertical="center"/>
    </xf>
    <xf numFmtId="0" fontId="9" fillId="4" borderId="22" xfId="0" applyFont="1" applyFill="1" applyBorder="1" applyAlignment="1">
      <alignment vertical="center"/>
    </xf>
    <xf numFmtId="0" fontId="9" fillId="4" borderId="23" xfId="0" applyFont="1" applyFill="1" applyBorder="1" applyAlignment="1">
      <alignment vertical="center"/>
    </xf>
    <xf numFmtId="9" fontId="9" fillId="4" borderId="27" xfId="0" applyNumberFormat="1" applyFont="1" applyFill="1" applyBorder="1" applyAlignment="1">
      <alignment wrapText="1"/>
    </xf>
    <xf numFmtId="9" fontId="9" fillId="4" borderId="28" xfId="0" applyNumberFormat="1" applyFont="1" applyFill="1" applyBorder="1" applyAlignment="1">
      <alignment wrapText="1"/>
    </xf>
    <xf numFmtId="0" fontId="4" fillId="0" borderId="22" xfId="0" applyFont="1" applyBorder="1" applyAlignment="1">
      <alignment vertical="center" wrapText="1"/>
    </xf>
    <xf numFmtId="0" fontId="12" fillId="0" borderId="22" xfId="0" applyFont="1" applyBorder="1" applyAlignment="1">
      <alignment horizontal="center" vertical="center" wrapText="1"/>
    </xf>
    <xf numFmtId="0" fontId="16" fillId="0" borderId="22" xfId="0" applyFont="1" applyBorder="1" applyAlignment="1">
      <alignment horizontal="left" vertical="center"/>
    </xf>
    <xf numFmtId="0" fontId="16" fillId="0" borderId="0" xfId="0" applyFont="1" applyAlignment="1">
      <alignment horizontal="left" vertical="center"/>
    </xf>
    <xf numFmtId="9" fontId="9" fillId="4" borderId="27" xfId="0" applyNumberFormat="1" applyFont="1" applyFill="1" applyBorder="1" applyAlignment="1"/>
    <xf numFmtId="9" fontId="9" fillId="4" borderId="28" xfId="0" applyNumberFormat="1" applyFont="1" applyFill="1" applyBorder="1" applyAlignment="1"/>
    <xf numFmtId="0" fontId="9" fillId="4" borderId="22" xfId="0" applyFont="1" applyFill="1" applyBorder="1" applyAlignment="1">
      <alignment horizontal="center" vertical="center"/>
    </xf>
    <xf numFmtId="0" fontId="12" fillId="0" borderId="22" xfId="0" applyFont="1" applyBorder="1" applyAlignment="1">
      <alignment vertical="center" wrapText="1"/>
    </xf>
    <xf numFmtId="0" fontId="12" fillId="5" borderId="22" xfId="0" applyFont="1" applyFill="1" applyBorder="1" applyAlignment="1">
      <alignment horizontal="center" vertical="center"/>
    </xf>
    <xf numFmtId="0" fontId="12" fillId="0" borderId="28" xfId="0" applyFont="1" applyBorder="1" applyAlignment="1">
      <alignment horizontal="center" vertical="center" wrapText="1"/>
    </xf>
    <xf numFmtId="0" fontId="12" fillId="0" borderId="22"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2" xfId="0" applyFont="1" applyBorder="1" applyAlignment="1">
      <alignment horizontal="center" vertical="center"/>
    </xf>
    <xf numFmtId="0" fontId="9" fillId="4"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3" fillId="0" borderId="0" xfId="0" applyFont="1" applyAlignment="1">
      <alignment vertical="center"/>
    </xf>
    <xf numFmtId="0" fontId="4" fillId="4" borderId="16" xfId="0" applyFont="1" applyFill="1" applyBorder="1" applyAlignment="1"/>
    <xf numFmtId="0" fontId="4" fillId="0" borderId="26" xfId="0" applyFont="1" applyFill="1" applyBorder="1" applyAlignment="1">
      <alignment vertical="center" wrapText="1"/>
    </xf>
    <xf numFmtId="0" fontId="4" fillId="4" borderId="15" xfId="0" applyFont="1" applyFill="1" applyBorder="1" applyAlignment="1"/>
    <xf numFmtId="0" fontId="61" fillId="0" borderId="0" xfId="0" applyFont="1" applyAlignment="1">
      <alignment vertical="center"/>
    </xf>
    <xf numFmtId="0" fontId="4" fillId="4" borderId="14" xfId="0" applyFont="1" applyFill="1" applyBorder="1" applyAlignment="1"/>
    <xf numFmtId="0" fontId="4" fillId="0" borderId="0" xfId="0" applyFont="1" applyFill="1" applyAlignment="1">
      <alignment wrapText="1"/>
    </xf>
    <xf numFmtId="0" fontId="16" fillId="0" borderId="27" xfId="0" applyFont="1" applyBorder="1" applyAlignment="1">
      <alignment horizontal="left" vertical="center" wrapText="1"/>
    </xf>
    <xf numFmtId="9" fontId="9" fillId="4" borderId="27" xfId="0" applyNumberFormat="1" applyFont="1" applyFill="1" applyBorder="1" applyAlignment="1">
      <alignment vertical="center"/>
    </xf>
    <xf numFmtId="9" fontId="9" fillId="4" borderId="16" xfId="0" applyNumberFormat="1" applyFont="1" applyFill="1" applyBorder="1" applyAlignment="1">
      <alignment horizontal="right" vertical="top"/>
    </xf>
    <xf numFmtId="0" fontId="9" fillId="5" borderId="22" xfId="0" applyFont="1" applyFill="1" applyBorder="1" applyAlignment="1">
      <alignment vertical="top"/>
    </xf>
    <xf numFmtId="0" fontId="12" fillId="5" borderId="22" xfId="0" applyFont="1" applyFill="1" applyBorder="1" applyAlignment="1">
      <alignment horizontal="center" vertical="top"/>
    </xf>
    <xf numFmtId="0" fontId="17" fillId="5" borderId="22" xfId="0" applyFont="1" applyFill="1" applyBorder="1" applyAlignment="1">
      <alignment horizontal="center" vertical="center"/>
    </xf>
    <xf numFmtId="9" fontId="12" fillId="5" borderId="22" xfId="1" applyFont="1" applyFill="1" applyBorder="1" applyAlignment="1">
      <alignment horizontal="center" vertical="center"/>
    </xf>
    <xf numFmtId="0" fontId="17" fillId="5" borderId="21" xfId="0" applyFont="1" applyFill="1" applyBorder="1" applyAlignment="1">
      <alignment horizontal="center" vertical="top"/>
    </xf>
    <xf numFmtId="0" fontId="17" fillId="5" borderId="26" xfId="0" applyFont="1" applyFill="1" applyBorder="1" applyAlignment="1">
      <alignment horizontal="center" vertical="top"/>
    </xf>
    <xf numFmtId="0" fontId="9" fillId="5" borderId="23" xfId="0" applyFont="1" applyFill="1" applyBorder="1" applyAlignment="1">
      <alignment horizontal="left" vertical="top"/>
    </xf>
    <xf numFmtId="0" fontId="17" fillId="5" borderId="24" xfId="0" applyFont="1" applyFill="1" applyBorder="1" applyAlignment="1">
      <alignment horizontal="center" vertical="top"/>
    </xf>
    <xf numFmtId="0" fontId="9" fillId="4" borderId="11" xfId="0" applyFont="1" applyFill="1" applyBorder="1" applyAlignment="1">
      <alignment horizontal="left"/>
    </xf>
    <xf numFmtId="0" fontId="17" fillId="5" borderId="27" xfId="0" applyFont="1" applyFill="1" applyBorder="1" applyAlignment="1">
      <alignment horizontal="center" vertical="top"/>
    </xf>
    <xf numFmtId="0" fontId="12" fillId="5" borderId="0" xfId="0" applyFont="1" applyFill="1" applyBorder="1" applyAlignment="1">
      <alignment horizontal="center" vertical="top"/>
    </xf>
    <xf numFmtId="0" fontId="12" fillId="5" borderId="16" xfId="0" applyFont="1" applyFill="1" applyBorder="1" applyAlignment="1">
      <alignment horizontal="center" vertical="top"/>
    </xf>
    <xf numFmtId="0" fontId="16" fillId="5" borderId="22" xfId="0" applyFont="1" applyFill="1" applyBorder="1" applyAlignment="1">
      <alignment horizontal="left" vertical="top"/>
    </xf>
    <xf numFmtId="0" fontId="16" fillId="0" borderId="0" xfId="0" applyFont="1" applyAlignment="1">
      <alignment horizontal="left"/>
    </xf>
    <xf numFmtId="0" fontId="9" fillId="4" borderId="0" xfId="0" applyFont="1" applyFill="1" applyBorder="1" applyAlignment="1">
      <alignment horizontal="left"/>
    </xf>
    <xf numFmtId="0" fontId="4" fillId="4" borderId="22" xfId="0" applyFont="1" applyFill="1" applyBorder="1" applyAlignment="1"/>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16" fillId="0" borderId="22" xfId="0" applyFont="1" applyBorder="1" applyAlignment="1">
      <alignment horizontal="left" vertical="center" wrapText="1"/>
    </xf>
    <xf numFmtId="9" fontId="9" fillId="4" borderId="22" xfId="0" applyNumberFormat="1" applyFont="1" applyFill="1" applyBorder="1" applyAlignment="1"/>
    <xf numFmtId="0" fontId="4" fillId="0" borderId="22" xfId="0" applyFont="1" applyFill="1" applyBorder="1" applyAlignment="1">
      <alignment vertical="center" wrapText="1"/>
    </xf>
    <xf numFmtId="0" fontId="12" fillId="5" borderId="22"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4" fillId="0" borderId="22" xfId="0" applyFont="1" applyBorder="1" applyAlignment="1">
      <alignment vertical="center"/>
    </xf>
    <xf numFmtId="0" fontId="4" fillId="0" borderId="26" xfId="0" applyFont="1" applyBorder="1" applyAlignment="1">
      <alignment vertical="center" wrapText="1"/>
    </xf>
    <xf numFmtId="0" fontId="60" fillId="9" borderId="26" xfId="0" applyFont="1" applyFill="1" applyBorder="1" applyAlignment="1">
      <alignment vertical="center"/>
    </xf>
    <xf numFmtId="0" fontId="60" fillId="9" borderId="27" xfId="0" applyFont="1" applyFill="1" applyBorder="1" applyAlignment="1">
      <alignment vertical="center"/>
    </xf>
    <xf numFmtId="0" fontId="4" fillId="0" borderId="22" xfId="0" applyFont="1" applyBorder="1"/>
    <xf numFmtId="0" fontId="60" fillId="9" borderId="23" xfId="15" applyFont="1" applyFill="1" applyBorder="1" applyAlignment="1">
      <alignment horizontal="center" vertical="center"/>
    </xf>
    <xf numFmtId="0" fontId="9" fillId="0" borderId="0" xfId="0" applyFont="1" applyAlignment="1">
      <alignment horizontal="left" vertical="center"/>
    </xf>
    <xf numFmtId="0" fontId="12" fillId="5" borderId="22" xfId="0" applyFont="1" applyFill="1" applyBorder="1" applyAlignment="1">
      <alignment horizontal="center" vertical="top" wrapText="1"/>
    </xf>
    <xf numFmtId="0" fontId="12" fillId="5" borderId="21" xfId="0" applyFont="1" applyFill="1" applyBorder="1" applyAlignment="1">
      <alignment horizontal="center" vertical="top"/>
    </xf>
    <xf numFmtId="0" fontId="12" fillId="5" borderId="21" xfId="0" applyFont="1" applyFill="1" applyBorder="1" applyAlignment="1">
      <alignment horizontal="center" vertical="center"/>
    </xf>
    <xf numFmtId="0" fontId="12" fillId="5" borderId="29" xfId="0" applyFont="1" applyFill="1" applyBorder="1" applyAlignment="1">
      <alignment horizontal="center" vertical="top"/>
    </xf>
    <xf numFmtId="0" fontId="9" fillId="0" borderId="0" xfId="0" applyFont="1" applyAlignment="1">
      <alignment horizontal="left"/>
    </xf>
    <xf numFmtId="0" fontId="4" fillId="0" borderId="30" xfId="0" applyFont="1" applyBorder="1" applyAlignment="1">
      <alignment wrapText="1"/>
    </xf>
    <xf numFmtId="0" fontId="4" fillId="0" borderId="0" xfId="0" applyFont="1" applyAlignment="1">
      <alignment wrapText="1"/>
    </xf>
    <xf numFmtId="0" fontId="4" fillId="0" borderId="13" xfId="0" applyFont="1" applyBorder="1" applyAlignment="1">
      <alignment wrapText="1"/>
    </xf>
    <xf numFmtId="0" fontId="3" fillId="4" borderId="22" xfId="0" applyFont="1" applyFill="1" applyBorder="1" applyAlignment="1">
      <alignment wrapText="1"/>
    </xf>
    <xf numFmtId="9" fontId="4" fillId="0" borderId="0" xfId="0" applyNumberFormat="1" applyFont="1" applyAlignment="1">
      <alignment wrapText="1"/>
    </xf>
    <xf numFmtId="9" fontId="3" fillId="4" borderId="22" xfId="0" applyNumberFormat="1" applyFont="1" applyFill="1" applyBorder="1" applyAlignment="1">
      <alignment wrapText="1"/>
    </xf>
    <xf numFmtId="9" fontId="3" fillId="4" borderId="22" xfId="1" applyFont="1" applyFill="1" applyBorder="1" applyAlignment="1">
      <alignment wrapText="1"/>
    </xf>
    <xf numFmtId="0" fontId="12" fillId="5" borderId="22" xfId="0" applyFont="1" applyFill="1" applyBorder="1" applyAlignment="1">
      <alignment horizontal="left" wrapText="1"/>
    </xf>
    <xf numFmtId="0" fontId="4" fillId="0" borderId="0" xfId="0" applyFont="1" applyAlignment="1">
      <alignment horizontal="center" vertical="center" wrapText="1"/>
    </xf>
    <xf numFmtId="9" fontId="3" fillId="4" borderId="14" xfId="0" applyNumberFormat="1" applyFont="1" applyFill="1" applyBorder="1" applyAlignment="1">
      <alignment wrapText="1"/>
    </xf>
    <xf numFmtId="9" fontId="3" fillId="4" borderId="0" xfId="1" applyFont="1" applyFill="1" applyAlignment="1">
      <alignment horizontal="center"/>
    </xf>
    <xf numFmtId="0" fontId="9" fillId="4" borderId="23" xfId="0" applyFont="1" applyFill="1" applyBorder="1" applyAlignment="1">
      <alignment horizontal="center" vertical="center" wrapText="1"/>
    </xf>
    <xf numFmtId="0" fontId="4" fillId="0" borderId="22" xfId="0" applyFont="1" applyBorder="1" applyAlignment="1">
      <alignment horizontal="center" vertical="center" wrapText="1"/>
    </xf>
    <xf numFmtId="0" fontId="17" fillId="5" borderId="22"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2" xfId="1" applyFont="1" applyBorder="1" applyAlignment="1">
      <alignment horizontal="center" vertical="center" wrapText="1"/>
    </xf>
    <xf numFmtId="0" fontId="4" fillId="5" borderId="26" xfId="0" applyFont="1" applyFill="1" applyBorder="1" applyAlignment="1">
      <alignment vertical="center" wrapText="1"/>
    </xf>
    <xf numFmtId="0" fontId="4" fillId="5" borderId="22" xfId="0" applyFont="1" applyFill="1" applyBorder="1" applyAlignment="1">
      <alignment horizontal="center" vertical="center" wrapText="1"/>
    </xf>
    <xf numFmtId="0" fontId="4" fillId="5" borderId="22" xfId="0" applyFont="1" applyFill="1" applyBorder="1" applyAlignment="1">
      <alignment vertical="center" wrapText="1"/>
    </xf>
    <xf numFmtId="0" fontId="12" fillId="5" borderId="22" xfId="0" applyFont="1" applyFill="1" applyBorder="1" applyAlignment="1">
      <alignment horizontal="left" vertical="top" wrapText="1"/>
    </xf>
    <xf numFmtId="0" fontId="4" fillId="5" borderId="22" xfId="0" applyFont="1" applyFill="1" applyBorder="1" applyAlignment="1">
      <alignment horizontal="center" vertical="center"/>
    </xf>
    <xf numFmtId="0" fontId="12" fillId="5" borderId="22" xfId="0" applyFont="1" applyFill="1" applyBorder="1" applyAlignment="1">
      <alignment horizontal="left" vertical="center" wrapText="1"/>
    </xf>
    <xf numFmtId="9" fontId="3" fillId="4" borderId="0" xfId="1" applyFont="1" applyFill="1"/>
    <xf numFmtId="0" fontId="4" fillId="0" borderId="26" xfId="0" applyFont="1" applyBorder="1" applyAlignment="1">
      <alignment horizontal="center" vertical="center" wrapText="1"/>
    </xf>
    <xf numFmtId="0" fontId="17" fillId="5" borderId="22" xfId="0" applyFont="1" applyFill="1" applyBorder="1" applyAlignment="1">
      <alignment horizontal="right" vertical="center" wrapText="1"/>
    </xf>
    <xf numFmtId="0" fontId="17" fillId="5" borderId="22" xfId="0" applyFont="1" applyFill="1" applyBorder="1" applyAlignment="1">
      <alignment horizontal="center" wrapText="1"/>
    </xf>
    <xf numFmtId="0" fontId="17" fillId="5" borderId="22" xfId="0" applyFont="1" applyFill="1" applyBorder="1" applyAlignment="1">
      <alignment horizontal="right" wrapText="1"/>
    </xf>
    <xf numFmtId="9" fontId="12" fillId="5" borderId="22" xfId="1" applyFont="1" applyFill="1" applyBorder="1" applyAlignment="1">
      <alignment horizontal="center" vertical="center" wrapText="1"/>
    </xf>
    <xf numFmtId="0" fontId="9" fillId="4" borderId="22" xfId="0" applyFont="1" applyFill="1" applyBorder="1" applyAlignment="1">
      <alignment vertical="center" wrapText="1"/>
    </xf>
    <xf numFmtId="0" fontId="12" fillId="5" borderId="22" xfId="0" applyFont="1" applyFill="1" applyBorder="1" applyAlignment="1">
      <alignment wrapText="1"/>
    </xf>
    <xf numFmtId="9" fontId="12" fillId="5" borderId="22" xfId="1" applyFont="1" applyFill="1" applyBorder="1" applyAlignment="1">
      <alignment vertical="top" wrapText="1"/>
    </xf>
    <xf numFmtId="0" fontId="12" fillId="5" borderId="22" xfId="0" applyFont="1" applyFill="1" applyBorder="1" applyAlignment="1">
      <alignment horizontal="center" wrapText="1"/>
    </xf>
    <xf numFmtId="0" fontId="4" fillId="0" borderId="22" xfId="0" applyFont="1" applyBorder="1" applyAlignment="1">
      <alignment horizontal="center" vertical="center"/>
    </xf>
    <xf numFmtId="0" fontId="16" fillId="5" borderId="11" xfId="0" applyFont="1" applyFill="1" applyBorder="1" applyAlignment="1">
      <alignment horizontal="left" vertical="center" wrapText="1"/>
    </xf>
    <xf numFmtId="0" fontId="4" fillId="5" borderId="0" xfId="0" applyFont="1" applyFill="1" applyAlignment="1">
      <alignment horizontal="center" vertical="center"/>
    </xf>
    <xf numFmtId="0" fontId="12" fillId="0" borderId="22" xfId="0" applyFont="1" applyFill="1" applyBorder="1" applyAlignment="1">
      <alignment horizontal="left"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9" fontId="3" fillId="5" borderId="22" xfId="1" applyFont="1" applyFill="1" applyBorder="1"/>
    <xf numFmtId="0" fontId="3" fillId="4" borderId="22" xfId="0" applyFont="1" applyFill="1" applyBorder="1"/>
    <xf numFmtId="0" fontId="3" fillId="0" borderId="0" xfId="0" applyFont="1" applyAlignment="1">
      <alignment wrapText="1"/>
    </xf>
    <xf numFmtId="0" fontId="3" fillId="0" borderId="16" xfId="0" applyFont="1" applyBorder="1" applyAlignment="1">
      <alignment wrapText="1"/>
    </xf>
    <xf numFmtId="9" fontId="64" fillId="5" borderId="22" xfId="1" applyFont="1" applyFill="1" applyBorder="1" applyAlignment="1">
      <alignment horizontal="left" vertical="top" wrapText="1"/>
    </xf>
    <xf numFmtId="0" fontId="3" fillId="0" borderId="16" xfId="0" applyFont="1" applyBorder="1" applyAlignment="1"/>
    <xf numFmtId="0" fontId="9" fillId="0" borderId="0" xfId="0" applyFont="1" applyBorder="1" applyAlignment="1">
      <alignment horizontal="left" vertical="center" textRotation="90" wrapText="1"/>
    </xf>
    <xf numFmtId="1" fontId="16"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4"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2" fillId="5" borderId="22" xfId="1" applyFont="1" applyFill="1" applyBorder="1"/>
    <xf numFmtId="1" fontId="16" fillId="5" borderId="22" xfId="1" applyNumberFormat="1" applyFont="1" applyFill="1" applyBorder="1" applyAlignment="1">
      <alignment horizontal="left" vertical="center"/>
    </xf>
    <xf numFmtId="0" fontId="4" fillId="6" borderId="22" xfId="0" applyFont="1" applyFill="1" applyBorder="1" applyAlignment="1">
      <alignment horizontal="center" vertical="center" wrapText="1"/>
    </xf>
    <xf numFmtId="9" fontId="4" fillId="6" borderId="0" xfId="0" applyNumberFormat="1" applyFont="1" applyFill="1" applyAlignment="1">
      <alignment horizontal="center" vertical="center"/>
    </xf>
    <xf numFmtId="0" fontId="4" fillId="0" borderId="0" xfId="0" applyFont="1" applyAlignment="1">
      <alignment horizontal="left" vertical="center" wrapText="1"/>
    </xf>
    <xf numFmtId="0" fontId="64" fillId="0" borderId="0" xfId="0" applyFont="1" applyAlignment="1">
      <alignment horizontal="left" vertical="center" wrapText="1"/>
    </xf>
    <xf numFmtId="0" fontId="16" fillId="5" borderId="0" xfId="0" applyFont="1" applyFill="1" applyBorder="1" applyAlignment="1">
      <alignment horizontal="left" vertical="center" wrapText="1"/>
    </xf>
    <xf numFmtId="1" fontId="16" fillId="5" borderId="0" xfId="1" applyNumberFormat="1" applyFont="1" applyFill="1" applyBorder="1" applyAlignment="1">
      <alignment horizontal="left" vertical="center"/>
    </xf>
    <xf numFmtId="9" fontId="64" fillId="5" borderId="22" xfId="1" applyFont="1" applyFill="1" applyBorder="1" applyAlignment="1">
      <alignment wrapText="1"/>
    </xf>
    <xf numFmtId="0" fontId="16" fillId="5" borderId="22" xfId="0" applyFont="1" applyFill="1" applyBorder="1" applyAlignment="1">
      <alignment horizontal="left" wrapText="1"/>
    </xf>
    <xf numFmtId="1" fontId="16" fillId="5" borderId="22" xfId="1" applyNumberFormat="1" applyFont="1" applyFill="1" applyBorder="1" applyAlignment="1">
      <alignment horizontal="left"/>
    </xf>
    <xf numFmtId="9" fontId="64" fillId="5" borderId="22" xfId="1" applyFont="1" applyFill="1" applyBorder="1" applyAlignment="1">
      <alignment vertical="top" wrapText="1"/>
    </xf>
    <xf numFmtId="0" fontId="12" fillId="5" borderId="26" xfId="0" applyFont="1" applyFill="1" applyBorder="1" applyAlignment="1">
      <alignment horizontal="left" vertical="top" wrapText="1"/>
    </xf>
    <xf numFmtId="0" fontId="3" fillId="4" borderId="26" xfId="10" applyFont="1" applyFill="1" applyBorder="1" applyAlignment="1">
      <alignment wrapText="1"/>
    </xf>
    <xf numFmtId="2" fontId="9" fillId="4" borderId="19" xfId="10" applyNumberFormat="1" applyFont="1" applyFill="1" applyBorder="1" applyAlignment="1">
      <alignment horizontal="center" vertical="center" wrapText="1"/>
    </xf>
    <xf numFmtId="2" fontId="9" fillId="4" borderId="20" xfId="10" applyNumberFormat="1" applyFont="1" applyFill="1" applyBorder="1" applyAlignment="1">
      <alignment horizontal="center" vertical="center" wrapText="1"/>
    </xf>
    <xf numFmtId="0" fontId="9" fillId="0" borderId="0" xfId="0" applyFont="1" applyAlignment="1">
      <alignment horizontal="center"/>
    </xf>
    <xf numFmtId="0" fontId="15" fillId="0" borderId="22" xfId="0" applyFont="1" applyBorder="1" applyAlignment="1">
      <alignment horizontal="center"/>
    </xf>
    <xf numFmtId="0" fontId="15" fillId="0" borderId="0" xfId="0" applyFont="1" applyFill="1" applyAlignment="1">
      <alignment horizontal="center"/>
    </xf>
    <xf numFmtId="0" fontId="15" fillId="0" borderId="0" xfId="0" applyFont="1" applyAlignment="1">
      <alignment horizontal="center"/>
    </xf>
    <xf numFmtId="0" fontId="2" fillId="0" borderId="0" xfId="0" applyFont="1"/>
    <xf numFmtId="49" fontId="9" fillId="4" borderId="34" xfId="8" applyNumberFormat="1" applyFont="1" applyFill="1" applyBorder="1" applyAlignment="1">
      <alignment horizontal="center" vertical="center" wrapText="1"/>
    </xf>
    <xf numFmtId="49" fontId="9" fillId="4" borderId="19" xfId="8" applyNumberFormat="1" applyFont="1" applyFill="1" applyBorder="1" applyAlignment="1">
      <alignment horizontal="center" vertical="center" wrapText="1"/>
    </xf>
    <xf numFmtId="49" fontId="9" fillId="4" borderId="35" xfId="8" applyNumberFormat="1" applyFont="1" applyFill="1" applyBorder="1" applyAlignment="1">
      <alignment horizontal="center" vertical="center" wrapText="1"/>
    </xf>
    <xf numFmtId="0" fontId="0" fillId="0" borderId="0" xfId="0" applyAlignment="1">
      <alignment textRotation="90"/>
    </xf>
    <xf numFmtId="49" fontId="9" fillId="4" borderId="0" xfId="8" applyNumberFormat="1" applyFont="1" applyFill="1" applyBorder="1" applyAlignment="1">
      <alignment horizontal="left" vertical="center" wrapText="1"/>
    </xf>
    <xf numFmtId="0" fontId="4" fillId="0" borderId="43" xfId="0" applyFont="1" applyBorder="1"/>
    <xf numFmtId="0" fontId="4" fillId="0" borderId="30" xfId="0" applyFont="1" applyBorder="1"/>
    <xf numFmtId="0" fontId="5" fillId="5" borderId="0" xfId="0" applyFont="1" applyFill="1" applyBorder="1" applyAlignment="1">
      <alignment horizontal="center" vertical="center"/>
    </xf>
    <xf numFmtId="0" fontId="4" fillId="0" borderId="36" xfId="0" applyFont="1" applyBorder="1" applyAlignment="1">
      <alignment horizontal="center" vertical="center"/>
    </xf>
    <xf numFmtId="0" fontId="15" fillId="0" borderId="36" xfId="0" applyFont="1" applyBorder="1" applyAlignment="1">
      <alignment horizontal="center" vertical="center"/>
    </xf>
    <xf numFmtId="49" fontId="9" fillId="4" borderId="45" xfId="8" applyNumberFormat="1" applyFont="1" applyFill="1" applyBorder="1" applyAlignment="1">
      <alignment horizontal="left" vertical="center" wrapText="1"/>
    </xf>
    <xf numFmtId="49" fontId="9" fillId="4" borderId="46" xfId="8" applyNumberFormat="1" applyFont="1" applyFill="1" applyBorder="1" applyAlignment="1">
      <alignment horizontal="center" vertical="center" wrapText="1"/>
    </xf>
    <xf numFmtId="49" fontId="9" fillId="4" borderId="47" xfId="8" applyNumberFormat="1" applyFont="1" applyFill="1" applyBorder="1" applyAlignment="1">
      <alignment horizontal="center" vertical="center" wrapText="1"/>
    </xf>
    <xf numFmtId="49" fontId="9" fillId="4" borderId="48" xfId="8" applyNumberFormat="1" applyFont="1" applyFill="1" applyBorder="1" applyAlignment="1">
      <alignment horizontal="center" vertical="center" wrapText="1"/>
    </xf>
    <xf numFmtId="0" fontId="15" fillId="0" borderId="49" xfId="0" applyFont="1" applyBorder="1" applyAlignment="1">
      <alignment horizontal="center" vertical="center"/>
    </xf>
    <xf numFmtId="0" fontId="0" fillId="0" borderId="30" xfId="0" applyBorder="1" applyAlignment="1">
      <alignment textRotation="90"/>
    </xf>
    <xf numFmtId="0" fontId="0" fillId="0" borderId="0" xfId="0" applyBorder="1" applyAlignment="1">
      <alignment horizontal="center" vertical="center"/>
    </xf>
    <xf numFmtId="9" fontId="0" fillId="0" borderId="0" xfId="1" applyFont="1" applyBorder="1" applyAlignment="1">
      <alignment horizontal="center" vertical="center"/>
    </xf>
    <xf numFmtId="9" fontId="0" fillId="11" borderId="49" xfId="1" applyFont="1" applyFill="1" applyBorder="1" applyAlignment="1">
      <alignment horizontal="center" vertical="center"/>
    </xf>
    <xf numFmtId="0" fontId="0" fillId="0" borderId="13" xfId="0" applyBorder="1" applyAlignment="1">
      <alignment textRotation="90"/>
    </xf>
    <xf numFmtId="0" fontId="0" fillId="0" borderId="14" xfId="0" applyBorder="1"/>
    <xf numFmtId="49" fontId="9" fillId="4" borderId="49" xfId="8" applyNumberFormat="1" applyFont="1" applyFill="1" applyBorder="1" applyAlignment="1">
      <alignment horizontal="center" vertical="center" wrapText="1"/>
    </xf>
    <xf numFmtId="0" fontId="20" fillId="0" borderId="49" xfId="0" applyFont="1" applyBorder="1" applyAlignment="1">
      <alignment horizontal="center" vertical="center"/>
    </xf>
    <xf numFmtId="0" fontId="12" fillId="5" borderId="44" xfId="0" applyFont="1" applyFill="1" applyBorder="1"/>
    <xf numFmtId="0" fontId="12" fillId="5" borderId="33" xfId="0" applyFont="1" applyFill="1" applyBorder="1"/>
    <xf numFmtId="0" fontId="18" fillId="5" borderId="33" xfId="0" applyFont="1" applyFill="1" applyBorder="1" applyAlignment="1">
      <alignment horizontal="center" vertical="center"/>
    </xf>
    <xf numFmtId="0" fontId="12" fillId="5" borderId="33" xfId="0" applyFont="1" applyFill="1" applyBorder="1" applyAlignment="1">
      <alignment horizontal="center" vertical="center"/>
    </xf>
    <xf numFmtId="0" fontId="18" fillId="5" borderId="33" xfId="0" applyFont="1" applyFill="1" applyBorder="1"/>
    <xf numFmtId="0" fontId="18" fillId="5" borderId="15" xfId="0" applyFont="1" applyFill="1" applyBorder="1"/>
    <xf numFmtId="0" fontId="18" fillId="5" borderId="0" xfId="0" applyFont="1" applyFill="1"/>
    <xf numFmtId="0" fontId="10" fillId="0" borderId="0" xfId="0" applyFont="1"/>
    <xf numFmtId="0" fontId="10" fillId="0" borderId="0" xfId="0" applyFont="1" applyAlignment="1"/>
    <xf numFmtId="0" fontId="74" fillId="0" borderId="0" xfId="0" applyFont="1"/>
    <xf numFmtId="0" fontId="4" fillId="0" borderId="55" xfId="0" applyFont="1" applyBorder="1"/>
    <xf numFmtId="0" fontId="4" fillId="0" borderId="30" xfId="0" applyFont="1" applyBorder="1" applyAlignment="1"/>
    <xf numFmtId="0" fontId="0" fillId="0" borderId="0" xfId="0" applyBorder="1" applyAlignment="1"/>
    <xf numFmtId="0" fontId="4" fillId="0" borderId="56" xfId="0" applyFont="1" applyBorder="1"/>
    <xf numFmtId="0" fontId="69" fillId="4" borderId="54" xfId="0" applyFont="1" applyFill="1" applyBorder="1" applyAlignment="1">
      <alignment horizontal="left" vertical="center" wrapText="1"/>
    </xf>
    <xf numFmtId="49" fontId="9" fillId="4" borderId="46" xfId="8" applyNumberFormat="1" applyFont="1" applyFill="1" applyBorder="1" applyAlignment="1">
      <alignment horizontal="left" vertical="center" wrapText="1"/>
    </xf>
    <xf numFmtId="0" fontId="4" fillId="0" borderId="3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49" xfId="0" applyFont="1" applyFill="1" applyBorder="1" applyAlignment="1">
      <alignment horizontal="center" vertical="center"/>
    </xf>
    <xf numFmtId="0" fontId="20" fillId="0" borderId="49"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0" fillId="0" borderId="14" xfId="0" applyFill="1" applyBorder="1"/>
    <xf numFmtId="0" fontId="0" fillId="0" borderId="0" xfId="0" applyFill="1"/>
    <xf numFmtId="0" fontId="4" fillId="5" borderId="56" xfId="0" applyFont="1" applyFill="1" applyBorder="1"/>
    <xf numFmtId="0" fontId="4" fillId="5" borderId="0" xfId="0" applyFont="1" applyFill="1" applyBorder="1"/>
    <xf numFmtId="0" fontId="4" fillId="5" borderId="36"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9" xfId="0" applyFont="1" applyFill="1" applyBorder="1" applyAlignment="1">
      <alignment horizontal="center" vertical="center"/>
    </xf>
    <xf numFmtId="0" fontId="20" fillId="5" borderId="49" xfId="0" applyFont="1" applyFill="1" applyBorder="1" applyAlignment="1">
      <alignment horizontal="center" vertical="center"/>
    </xf>
    <xf numFmtId="0" fontId="0" fillId="5" borderId="0" xfId="0" applyFill="1" applyBorder="1" applyAlignment="1">
      <alignment horizontal="center" vertical="center"/>
    </xf>
    <xf numFmtId="0" fontId="0" fillId="5" borderId="0" xfId="0" applyFill="1" applyBorder="1"/>
    <xf numFmtId="0" fontId="0" fillId="5" borderId="14" xfId="0" applyFill="1" applyBorder="1"/>
    <xf numFmtId="0" fontId="0" fillId="5" borderId="0" xfId="0" applyFill="1"/>
    <xf numFmtId="0" fontId="4" fillId="0" borderId="43" xfId="0" applyFont="1" applyFill="1" applyBorder="1"/>
    <xf numFmtId="0" fontId="12" fillId="0" borderId="49" xfId="0" applyFont="1" applyFill="1" applyBorder="1" applyAlignment="1">
      <alignment horizontal="center" vertical="center"/>
    </xf>
    <xf numFmtId="0" fontId="10" fillId="5" borderId="0" xfId="0" applyFont="1" applyFill="1"/>
    <xf numFmtId="0" fontId="5" fillId="5" borderId="54" xfId="0" applyFont="1" applyFill="1" applyBorder="1" applyAlignment="1">
      <alignment horizontal="left" wrapText="1"/>
    </xf>
    <xf numFmtId="9" fontId="76" fillId="2" borderId="49" xfId="0" applyNumberFormat="1" applyFont="1" applyFill="1" applyBorder="1" applyAlignment="1">
      <alignment horizontal="center" vertical="center"/>
    </xf>
    <xf numFmtId="0" fontId="4" fillId="0" borderId="0" xfId="0" applyFont="1" applyBorder="1" applyAlignment="1">
      <alignment horizontal="center"/>
    </xf>
    <xf numFmtId="0" fontId="5" fillId="2" borderId="0"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0" xfId="0" applyFont="1" applyFill="1" applyBorder="1" applyAlignment="1">
      <alignment horizontal="center" wrapText="1"/>
    </xf>
    <xf numFmtId="0" fontId="3" fillId="4" borderId="4" xfId="0" applyFont="1" applyFill="1" applyBorder="1" applyAlignment="1">
      <alignment horizontal="center"/>
    </xf>
    <xf numFmtId="0" fontId="3" fillId="4" borderId="8" xfId="0" applyFont="1" applyFill="1" applyBorder="1" applyAlignment="1">
      <alignment horizontal="center"/>
    </xf>
    <xf numFmtId="0" fontId="3" fillId="4" borderId="5" xfId="0" applyFont="1" applyFill="1" applyBorder="1" applyAlignment="1">
      <alignment horizontal="center"/>
    </xf>
    <xf numFmtId="0" fontId="3" fillId="4" borderId="3" xfId="0" applyFont="1" applyFill="1" applyBorder="1" applyAlignment="1">
      <alignment horizontal="center" vertical="center"/>
    </xf>
    <xf numFmtId="0" fontId="7" fillId="4" borderId="3" xfId="2" applyFont="1" applyFill="1" applyBorder="1" applyAlignment="1">
      <alignment horizontal="center" vertical="center"/>
    </xf>
    <xf numFmtId="0" fontId="3" fillId="4" borderId="3" xfId="0" applyFont="1" applyFill="1" applyBorder="1" applyAlignment="1">
      <alignment horizont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16" fontId="3" fillId="4" borderId="4" xfId="0" applyNumberFormat="1" applyFont="1" applyFill="1" applyBorder="1" applyAlignment="1">
      <alignment horizontal="center"/>
    </xf>
    <xf numFmtId="16" fontId="3" fillId="4" borderId="5" xfId="0" applyNumberFormat="1" applyFont="1" applyFill="1" applyBorder="1" applyAlignment="1">
      <alignment horizontal="center"/>
    </xf>
    <xf numFmtId="0" fontId="3" fillId="4" borderId="0" xfId="0" applyFont="1" applyFill="1" applyAlignment="1">
      <alignment horizontal="left" wrapText="1"/>
    </xf>
    <xf numFmtId="0" fontId="9" fillId="4" borderId="3"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0"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12" fillId="5" borderId="3" xfId="0" applyFont="1" applyFill="1" applyBorder="1" applyAlignment="1">
      <alignmen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justify" wrapText="1"/>
    </xf>
    <xf numFmtId="0" fontId="3" fillId="4" borderId="4" xfId="0" applyFont="1" applyFill="1" applyBorder="1" applyAlignment="1">
      <alignment horizontal="center" vertical="justify" wrapText="1"/>
    </xf>
    <xf numFmtId="0" fontId="3" fillId="4" borderId="8" xfId="0" applyFont="1" applyFill="1" applyBorder="1" applyAlignment="1">
      <alignment horizontal="center" vertical="justify" wrapText="1"/>
    </xf>
    <xf numFmtId="0" fontId="3" fillId="4" borderId="5" xfId="0" applyFont="1" applyFill="1" applyBorder="1" applyAlignment="1">
      <alignment horizontal="center" vertical="justify" wrapText="1"/>
    </xf>
    <xf numFmtId="0" fontId="3" fillId="4" borderId="4" xfId="0" applyFont="1" applyFill="1" applyBorder="1" applyAlignment="1">
      <alignment vertical="justify" wrapText="1"/>
    </xf>
    <xf numFmtId="0" fontId="3" fillId="4" borderId="5" xfId="0" applyFont="1" applyFill="1" applyBorder="1" applyAlignment="1">
      <alignment vertical="justify" wrapText="1"/>
    </xf>
    <xf numFmtId="0" fontId="4" fillId="0" borderId="3" xfId="0" applyFont="1" applyBorder="1" applyAlignment="1">
      <alignment horizontal="center"/>
    </xf>
    <xf numFmtId="165" fontId="13" fillId="0" borderId="9" xfId="3" applyFont="1" applyFill="1" applyBorder="1" applyAlignment="1" applyProtection="1">
      <alignment horizontal="left" vertical="center" wrapText="1"/>
    </xf>
    <xf numFmtId="165" fontId="13" fillId="0" borderId="8" xfId="3" applyFont="1" applyFill="1" applyBorder="1" applyAlignment="1" applyProtection="1">
      <alignment horizontal="left" vertical="center" wrapText="1"/>
    </xf>
    <xf numFmtId="165" fontId="13" fillId="0" borderId="5" xfId="3" applyFont="1" applyFill="1" applyBorder="1" applyAlignment="1" applyProtection="1">
      <alignment horizontal="left" vertical="center" wrapText="1"/>
    </xf>
    <xf numFmtId="165" fontId="12" fillId="0" borderId="9" xfId="3" applyFont="1" applyFill="1" applyBorder="1" applyAlignment="1" applyProtection="1">
      <alignment horizontal="left" vertical="justify" wrapText="1"/>
    </xf>
    <xf numFmtId="165" fontId="12" fillId="0" borderId="8" xfId="3" applyFont="1" applyFill="1" applyBorder="1" applyAlignment="1" applyProtection="1">
      <alignment horizontal="left" vertical="justify" wrapText="1"/>
    </xf>
    <xf numFmtId="165" fontId="12" fillId="0" borderId="5" xfId="3" applyFont="1" applyFill="1" applyBorder="1" applyAlignment="1" applyProtection="1">
      <alignment horizontal="left" vertical="justify"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4" fillId="0" borderId="4" xfId="0" applyFont="1" applyBorder="1" applyAlignment="1">
      <alignment horizontal="center" wrapText="1"/>
    </xf>
    <xf numFmtId="0" fontId="4" fillId="0" borderId="8" xfId="0" applyFont="1" applyBorder="1" applyAlignment="1">
      <alignment horizontal="center" wrapText="1"/>
    </xf>
    <xf numFmtId="165" fontId="14" fillId="0" borderId="3" xfId="3" applyFont="1" applyFill="1" applyBorder="1" applyAlignment="1" applyProtection="1">
      <alignment horizontal="left" vertical="justify" wrapText="1"/>
    </xf>
    <xf numFmtId="0" fontId="15" fillId="5" borderId="3" xfId="0" applyFont="1" applyFill="1" applyBorder="1" applyAlignment="1">
      <alignment vertical="center" wrapText="1"/>
    </xf>
    <xf numFmtId="0" fontId="3" fillId="4" borderId="3" xfId="0" applyFont="1" applyFill="1" applyBorder="1" applyAlignment="1">
      <alignment horizontal="left" vertical="top" wrapText="1"/>
    </xf>
    <xf numFmtId="0" fontId="3" fillId="4" borderId="14" xfId="0" applyFont="1" applyFill="1" applyBorder="1" applyAlignment="1">
      <alignment horizontal="left" wrapText="1"/>
    </xf>
    <xf numFmtId="9" fontId="3" fillId="5" borderId="11" xfId="1" applyFont="1" applyFill="1" applyBorder="1" applyAlignment="1">
      <alignment horizontal="center"/>
    </xf>
    <xf numFmtId="9" fontId="3" fillId="5" borderId="0" xfId="1" applyFont="1" applyFill="1" applyAlignment="1">
      <alignment horizontal="center"/>
    </xf>
    <xf numFmtId="0" fontId="3" fillId="4" borderId="3" xfId="0" applyFont="1" applyFill="1" applyBorder="1" applyAlignment="1">
      <alignment horizontal="left" wrapText="1"/>
    </xf>
    <xf numFmtId="0" fontId="9" fillId="4" borderId="7" xfId="0" applyFont="1" applyFill="1" applyBorder="1" applyAlignment="1">
      <alignment horizontal="center" vertical="center" wrapText="1"/>
    </xf>
    <xf numFmtId="0" fontId="4" fillId="0" borderId="5" xfId="0" applyFont="1" applyBorder="1" applyAlignment="1">
      <alignment horizontal="center" wrapText="1"/>
    </xf>
    <xf numFmtId="165" fontId="16" fillId="0" borderId="4" xfId="3" applyFont="1" applyFill="1" applyBorder="1" applyAlignment="1" applyProtection="1">
      <alignment vertical="justify" wrapText="1"/>
    </xf>
    <xf numFmtId="165" fontId="16" fillId="0" borderId="8" xfId="3" applyFont="1" applyFill="1" applyBorder="1" applyAlignment="1" applyProtection="1">
      <alignment vertical="justify" wrapText="1"/>
    </xf>
    <xf numFmtId="165" fontId="16" fillId="0" borderId="5" xfId="3" applyFont="1" applyFill="1" applyBorder="1" applyAlignment="1" applyProtection="1">
      <alignment vertical="justify" wrapText="1"/>
    </xf>
    <xf numFmtId="0" fontId="9" fillId="4" borderId="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165" fontId="12" fillId="0" borderId="3" xfId="3" applyFont="1" applyFill="1" applyBorder="1" applyAlignment="1" applyProtection="1">
      <alignment horizontal="left" vertical="center" wrapText="1"/>
    </xf>
    <xf numFmtId="9" fontId="12" fillId="5" borderId="3" xfId="1" applyFont="1" applyFill="1" applyBorder="1" applyAlignment="1">
      <alignment wrapText="1"/>
    </xf>
    <xf numFmtId="9" fontId="12" fillId="5" borderId="10" xfId="1" applyFont="1" applyFill="1" applyBorder="1" applyAlignment="1">
      <alignment horizontal="center" wrapText="1"/>
    </xf>
    <xf numFmtId="9" fontId="12" fillId="5" borderId="11" xfId="1" applyFont="1" applyFill="1" applyBorder="1" applyAlignment="1">
      <alignment horizontal="center" wrapText="1"/>
    </xf>
    <xf numFmtId="9" fontId="12" fillId="5" borderId="12" xfId="1" applyFont="1" applyFill="1" applyBorder="1" applyAlignment="1">
      <alignment horizontal="center" wrapText="1"/>
    </xf>
    <xf numFmtId="9" fontId="12" fillId="5" borderId="13" xfId="1" applyFont="1" applyFill="1" applyBorder="1" applyAlignment="1">
      <alignment horizontal="center" wrapText="1"/>
    </xf>
    <xf numFmtId="9" fontId="12" fillId="5" borderId="14" xfId="1" applyFont="1" applyFill="1" applyBorder="1" applyAlignment="1">
      <alignment horizontal="center" wrapText="1"/>
    </xf>
    <xf numFmtId="9" fontId="12" fillId="5" borderId="15" xfId="1" applyFont="1" applyFill="1" applyBorder="1" applyAlignment="1">
      <alignment horizontal="center" wrapText="1"/>
    </xf>
    <xf numFmtId="0" fontId="4" fillId="0" borderId="8" xfId="0" applyFont="1" applyBorder="1" applyAlignment="1">
      <alignment horizontal="left" vertical="center"/>
    </xf>
    <xf numFmtId="0" fontId="4" fillId="0" borderId="5" xfId="0" applyFont="1" applyBorder="1" applyAlignment="1">
      <alignment horizontal="left" vertical="center"/>
    </xf>
    <xf numFmtId="0" fontId="16" fillId="0" borderId="3" xfId="0" applyFont="1" applyBorder="1" applyAlignment="1">
      <alignment horizontal="left"/>
    </xf>
    <xf numFmtId="0" fontId="16" fillId="0" borderId="3" xfId="0" applyFont="1" applyBorder="1" applyAlignment="1">
      <alignment horizontal="center"/>
    </xf>
    <xf numFmtId="0" fontId="17" fillId="5" borderId="4"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7" fillId="5" borderId="3" xfId="0" applyFont="1" applyFill="1" applyBorder="1" applyAlignment="1">
      <alignment horizontal="left" vertical="center" wrapText="1"/>
    </xf>
    <xf numFmtId="0" fontId="3" fillId="4" borderId="11" xfId="0" applyFont="1" applyFill="1" applyBorder="1" applyAlignment="1">
      <alignment horizontal="left" vertical="top" wrapText="1"/>
    </xf>
    <xf numFmtId="9" fontId="17" fillId="0" borderId="0" xfId="1" applyFont="1" applyFill="1" applyBorder="1" applyAlignment="1">
      <alignment horizontal="center" vertical="center" wrapText="1"/>
    </xf>
    <xf numFmtId="9" fontId="12" fillId="5" borderId="3" xfId="1" applyFont="1" applyFill="1" applyBorder="1" applyAlignment="1">
      <alignment vertical="center" wrapText="1"/>
    </xf>
    <xf numFmtId="0" fontId="16" fillId="5" borderId="4" xfId="0" applyFont="1" applyFill="1" applyBorder="1" applyAlignment="1">
      <alignment horizontal="left" wrapText="1"/>
    </xf>
    <xf numFmtId="0" fontId="16" fillId="5" borderId="8" xfId="0" applyFont="1" applyFill="1" applyBorder="1" applyAlignment="1">
      <alignment horizontal="left" wrapText="1"/>
    </xf>
    <xf numFmtId="0" fontId="16" fillId="5" borderId="5" xfId="0" applyFont="1" applyFill="1" applyBorder="1" applyAlignment="1">
      <alignment horizontal="left" wrapText="1"/>
    </xf>
    <xf numFmtId="0" fontId="15" fillId="5" borderId="8" xfId="0" applyFont="1" applyFill="1" applyBorder="1" applyAlignment="1">
      <alignment vertical="center" wrapText="1"/>
    </xf>
    <xf numFmtId="0" fontId="17" fillId="5" borderId="3"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0" xfId="0" applyFont="1" applyFill="1" applyBorder="1" applyAlignment="1">
      <alignment vertical="center" wrapText="1"/>
    </xf>
    <xf numFmtId="9" fontId="12" fillId="5" borderId="4" xfId="1" applyFont="1" applyFill="1" applyBorder="1" applyAlignment="1">
      <alignment vertical="center" wrapText="1"/>
    </xf>
    <xf numFmtId="165" fontId="16" fillId="0" borderId="3" xfId="3" applyFont="1" applyFill="1" applyBorder="1" applyAlignment="1" applyProtection="1">
      <alignment horizontal="center" vertical="center" wrapText="1"/>
    </xf>
    <xf numFmtId="0" fontId="16" fillId="5" borderId="3" xfId="0" applyFont="1" applyFill="1" applyBorder="1" applyAlignment="1">
      <alignment vertical="center" wrapText="1"/>
    </xf>
    <xf numFmtId="9" fontId="12" fillId="5" borderId="10" xfId="1" applyFont="1" applyFill="1" applyBorder="1" applyAlignment="1">
      <alignment horizontal="left" vertical="center" wrapText="1"/>
    </xf>
    <xf numFmtId="9" fontId="12" fillId="5" borderId="11" xfId="1" applyFont="1" applyFill="1" applyBorder="1" applyAlignment="1">
      <alignment horizontal="left" vertical="center" wrapText="1"/>
    </xf>
    <xf numFmtId="9" fontId="12" fillId="5" borderId="1" xfId="1" applyFont="1" applyFill="1" applyBorder="1" applyAlignment="1">
      <alignment horizontal="left" vertical="center" wrapText="1"/>
    </xf>
    <xf numFmtId="9" fontId="12" fillId="5" borderId="0" xfId="1" applyFont="1" applyFill="1" applyBorder="1" applyAlignment="1">
      <alignment horizontal="left" vertical="center" wrapText="1"/>
    </xf>
    <xf numFmtId="9" fontId="12" fillId="5" borderId="13" xfId="1" applyFont="1" applyFill="1" applyBorder="1" applyAlignment="1">
      <alignment horizontal="left" vertical="center" wrapText="1"/>
    </xf>
    <xf numFmtId="9" fontId="12" fillId="5" borderId="14" xfId="1" applyFont="1" applyFill="1" applyBorder="1" applyAlignment="1">
      <alignment horizontal="left" vertical="center" wrapText="1"/>
    </xf>
    <xf numFmtId="0" fontId="4" fillId="0" borderId="0" xfId="0" applyFont="1" applyFill="1" applyBorder="1" applyAlignment="1">
      <alignment horizontal="center" wrapTex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16" fillId="5" borderId="4" xfId="0" applyFont="1" applyFill="1" applyBorder="1" applyAlignment="1">
      <alignment vertical="center" wrapText="1"/>
    </xf>
    <xf numFmtId="9" fontId="3" fillId="0" borderId="0" xfId="1" applyFont="1" applyFill="1" applyBorder="1" applyAlignment="1">
      <alignment horizontal="center"/>
    </xf>
    <xf numFmtId="0" fontId="16" fillId="0" borderId="11" xfId="0" applyFont="1" applyBorder="1" applyAlignment="1">
      <alignment horizontal="left"/>
    </xf>
    <xf numFmtId="0" fontId="12" fillId="5" borderId="4" xfId="0" applyFont="1" applyFill="1" applyBorder="1" applyAlignment="1">
      <alignment horizontal="center" wrapText="1"/>
    </xf>
    <xf numFmtId="0" fontId="12" fillId="5" borderId="8" xfId="0" applyFont="1" applyFill="1" applyBorder="1" applyAlignment="1">
      <alignment horizontal="center" wrapText="1"/>
    </xf>
    <xf numFmtId="0" fontId="12" fillId="5" borderId="5" xfId="0" applyFont="1" applyFill="1" applyBorder="1" applyAlignment="1">
      <alignment horizontal="center" wrapText="1"/>
    </xf>
    <xf numFmtId="9" fontId="12" fillId="5" borderId="3" xfId="1" applyFont="1" applyFill="1" applyBorder="1" applyAlignment="1"/>
    <xf numFmtId="9" fontId="3" fillId="5" borderId="3" xfId="1" applyFont="1" applyFill="1" applyBorder="1" applyAlignment="1"/>
    <xf numFmtId="0" fontId="3" fillId="4" borderId="4" xfId="0" applyFont="1" applyFill="1" applyBorder="1" applyAlignment="1">
      <alignment horizontal="left"/>
    </xf>
    <xf numFmtId="0" fontId="3" fillId="4" borderId="8" xfId="0" applyFont="1" applyFill="1" applyBorder="1" applyAlignment="1">
      <alignment horizontal="left"/>
    </xf>
    <xf numFmtId="0" fontId="3" fillId="4" borderId="5" xfId="0" applyFont="1" applyFill="1" applyBorder="1" applyAlignment="1">
      <alignment horizontal="left"/>
    </xf>
    <xf numFmtId="0" fontId="3" fillId="4" borderId="3" xfId="0" applyFont="1" applyFill="1" applyBorder="1" applyAlignment="1">
      <alignment horizontal="left"/>
    </xf>
    <xf numFmtId="0" fontId="3" fillId="4" borderId="1" xfId="0" applyFont="1" applyFill="1" applyBorder="1" applyAlignment="1">
      <alignment horizontal="center"/>
    </xf>
    <xf numFmtId="0" fontId="3" fillId="4" borderId="0" xfId="0" applyFont="1" applyFill="1" applyBorder="1" applyAlignment="1">
      <alignment horizontal="center"/>
    </xf>
    <xf numFmtId="0" fontId="3" fillId="0" borderId="0" xfId="0" applyFont="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4" xfId="0" applyFont="1" applyFill="1" applyBorder="1" applyAlignment="1"/>
    <xf numFmtId="0" fontId="3" fillId="4" borderId="5" xfId="0" applyFont="1" applyFill="1" applyBorder="1" applyAlignment="1"/>
    <xf numFmtId="16" fontId="3" fillId="4" borderId="4" xfId="0" applyNumberFormat="1" applyFont="1" applyFill="1" applyBorder="1" applyAlignment="1"/>
    <xf numFmtId="16" fontId="3" fillId="4" borderId="5" xfId="0" applyNumberFormat="1" applyFont="1" applyFill="1" applyBorder="1" applyAlignment="1"/>
    <xf numFmtId="0" fontId="9" fillId="4" borderId="14" xfId="0" applyFont="1" applyFill="1" applyBorder="1" applyAlignment="1">
      <alignment horizontal="left" wrapText="1"/>
    </xf>
    <xf numFmtId="0" fontId="9"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0" borderId="0" xfId="0" applyFont="1" applyFill="1" applyBorder="1" applyAlignment="1">
      <alignment vertical="center" wrapText="1"/>
    </xf>
    <xf numFmtId="165" fontId="9" fillId="4" borderId="3" xfId="3" applyFont="1" applyFill="1" applyBorder="1" applyAlignment="1" applyProtection="1">
      <alignment horizontal="center" vertical="center" wrapText="1"/>
    </xf>
    <xf numFmtId="165" fontId="3" fillId="4" borderId="3" xfId="3" applyFont="1" applyFill="1" applyBorder="1" applyAlignment="1" applyProtection="1">
      <alignment horizontal="center" vertical="center" wrapText="1"/>
    </xf>
    <xf numFmtId="165" fontId="3" fillId="4" borderId="3" xfId="3" applyFont="1" applyFill="1" applyBorder="1" applyAlignment="1" applyProtection="1">
      <alignment vertical="center" wrapText="1"/>
    </xf>
    <xf numFmtId="0" fontId="3" fillId="4" borderId="3" xfId="0" applyFont="1" applyFill="1" applyBorder="1" applyAlignment="1">
      <alignment vertical="center" wrapText="1"/>
    </xf>
    <xf numFmtId="0" fontId="3" fillId="0" borderId="6" xfId="0" applyFont="1" applyBorder="1" applyAlignment="1">
      <alignment horizontal="left" vertical="center"/>
    </xf>
    <xf numFmtId="0" fontId="12" fillId="0" borderId="2"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7" xfId="4" applyFont="1" applyFill="1" applyBorder="1" applyAlignment="1">
      <alignment horizontal="lef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16" xfId="0" applyFont="1" applyFill="1" applyBorder="1" applyAlignment="1">
      <alignment vertical="center" wrapText="1"/>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8" xfId="0" applyFont="1" applyFill="1" applyBorder="1" applyAlignment="1">
      <alignment vertical="center" wrapText="1"/>
    </xf>
    <xf numFmtId="0" fontId="18" fillId="0" borderId="5" xfId="0" applyFont="1" applyFill="1" applyBorder="1" applyAlignment="1">
      <alignment vertical="center" wrapText="1"/>
    </xf>
    <xf numFmtId="9" fontId="18" fillId="0" borderId="10" xfId="1" applyFont="1" applyFill="1" applyBorder="1" applyAlignment="1">
      <alignment horizontal="left" vertical="center" wrapText="1"/>
    </xf>
    <xf numFmtId="9" fontId="18" fillId="0" borderId="11" xfId="1" applyFont="1" applyFill="1" applyBorder="1" applyAlignment="1">
      <alignment horizontal="left" vertical="center" wrapText="1"/>
    </xf>
    <xf numFmtId="9" fontId="18" fillId="0" borderId="12" xfId="1" applyFont="1" applyFill="1" applyBorder="1" applyAlignment="1">
      <alignment horizontal="left" vertical="center" wrapText="1"/>
    </xf>
    <xf numFmtId="0" fontId="4" fillId="0" borderId="0" xfId="0" applyFont="1" applyAlignment="1">
      <alignment horizontal="center" wrapText="1"/>
    </xf>
    <xf numFmtId="0" fontId="18" fillId="5" borderId="4" xfId="0" applyFont="1" applyFill="1" applyBorder="1" applyAlignment="1">
      <alignment vertical="center" wrapText="1"/>
    </xf>
    <xf numFmtId="0" fontId="18" fillId="5" borderId="8" xfId="0" applyFont="1" applyFill="1" applyBorder="1" applyAlignment="1">
      <alignment vertical="center" wrapText="1"/>
    </xf>
    <xf numFmtId="0" fontId="18" fillId="5" borderId="5" xfId="0" applyFont="1" applyFill="1" applyBorder="1" applyAlignment="1">
      <alignment vertical="center" wrapText="1"/>
    </xf>
    <xf numFmtId="0" fontId="22" fillId="0" borderId="3" xfId="0" applyFont="1" applyFill="1" applyBorder="1" applyAlignment="1">
      <alignment horizontal="left" wrapText="1"/>
    </xf>
    <xf numFmtId="0" fontId="22" fillId="0" borderId="3" xfId="0" applyFont="1" applyFill="1" applyBorder="1" applyAlignment="1">
      <alignment horizontal="left" vertical="center" wrapText="1"/>
    </xf>
    <xf numFmtId="165" fontId="18" fillId="0" borderId="8" xfId="3" applyFont="1" applyFill="1" applyBorder="1" applyAlignment="1" applyProtection="1">
      <alignment horizontal="left" vertical="justify" wrapText="1"/>
    </xf>
    <xf numFmtId="165" fontId="18" fillId="0" borderId="5" xfId="3" applyFont="1" applyFill="1" applyBorder="1" applyAlignment="1" applyProtection="1">
      <alignment horizontal="left" vertical="justify" wrapText="1"/>
    </xf>
    <xf numFmtId="165" fontId="12" fillId="5" borderId="9" xfId="3" applyFont="1" applyFill="1" applyBorder="1" applyAlignment="1" applyProtection="1">
      <alignment horizontal="left" vertical="justify" wrapText="1"/>
    </xf>
    <xf numFmtId="165" fontId="12" fillId="5" borderId="8" xfId="3" applyFont="1" applyFill="1" applyBorder="1" applyAlignment="1" applyProtection="1">
      <alignment horizontal="left" vertical="justify" wrapText="1"/>
    </xf>
    <xf numFmtId="165" fontId="12" fillId="5" borderId="5" xfId="3" applyFont="1" applyFill="1" applyBorder="1" applyAlignment="1" applyProtection="1">
      <alignment horizontal="left" vertical="justify"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165" fontId="19" fillId="4" borderId="4" xfId="3" applyFont="1" applyFill="1" applyBorder="1" applyAlignment="1" applyProtection="1">
      <alignment horizontal="center" vertical="justify" wrapText="1"/>
    </xf>
    <xf numFmtId="165" fontId="19" fillId="4" borderId="8" xfId="3" applyFont="1" applyFill="1" applyBorder="1" applyAlignment="1" applyProtection="1">
      <alignment horizontal="center" vertical="justify" wrapText="1"/>
    </xf>
    <xf numFmtId="165" fontId="19" fillId="4" borderId="5" xfId="3" applyFont="1" applyFill="1" applyBorder="1" applyAlignment="1" applyProtection="1">
      <alignment horizontal="center" vertical="justify"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4"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165" fontId="15" fillId="0" borderId="9"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9" fontId="18" fillId="0" borderId="3" xfId="1" applyFont="1" applyFill="1" applyBorder="1" applyAlignment="1">
      <alignment wrapText="1"/>
    </xf>
    <xf numFmtId="0" fontId="3" fillId="4" borderId="4" xfId="0" applyFont="1" applyFill="1" applyBorder="1" applyAlignment="1">
      <alignment horizontal="center" wrapText="1"/>
    </xf>
    <xf numFmtId="0" fontId="3" fillId="4" borderId="8" xfId="0" applyFont="1" applyFill="1" applyBorder="1" applyAlignment="1">
      <alignment horizontal="center" wrapText="1"/>
    </xf>
    <xf numFmtId="0" fontId="3" fillId="4" borderId="5" xfId="0" applyFont="1" applyFill="1" applyBorder="1" applyAlignment="1">
      <alignment horizontal="center" wrapText="1"/>
    </xf>
    <xf numFmtId="0" fontId="9" fillId="4" borderId="4" xfId="0" applyFont="1" applyFill="1" applyBorder="1" applyAlignment="1">
      <alignment vertical="center" wrapText="1"/>
    </xf>
    <xf numFmtId="0" fontId="9" fillId="4" borderId="8" xfId="0" applyFont="1" applyFill="1" applyBorder="1" applyAlignment="1">
      <alignment vertical="center" wrapText="1"/>
    </xf>
    <xf numFmtId="0" fontId="9" fillId="4" borderId="5" xfId="0" applyFont="1" applyFill="1" applyBorder="1" applyAlignment="1">
      <alignment vertical="center" wrapText="1"/>
    </xf>
    <xf numFmtId="0" fontId="12" fillId="5" borderId="3" xfId="0" applyFont="1" applyFill="1" applyBorder="1" applyAlignment="1">
      <alignment wrapText="1"/>
    </xf>
    <xf numFmtId="9" fontId="21" fillId="0" borderId="10" xfId="1" applyFont="1" applyFill="1" applyBorder="1" applyAlignment="1">
      <alignment horizontal="center" vertical="center" wrapText="1"/>
    </xf>
    <xf numFmtId="9" fontId="21" fillId="0" borderId="11" xfId="1" applyFont="1" applyFill="1" applyBorder="1" applyAlignment="1">
      <alignment horizontal="center" vertical="center" wrapText="1"/>
    </xf>
    <xf numFmtId="9" fontId="21" fillId="0" borderId="12" xfId="1" applyFont="1" applyFill="1" applyBorder="1" applyAlignment="1">
      <alignment horizontal="center" vertical="center" wrapText="1"/>
    </xf>
    <xf numFmtId="9" fontId="21" fillId="0" borderId="1" xfId="1" applyFont="1" applyFill="1" applyBorder="1" applyAlignment="1">
      <alignment horizontal="center" vertical="center" wrapText="1"/>
    </xf>
    <xf numFmtId="9" fontId="21" fillId="0" borderId="0" xfId="1" applyFont="1" applyFill="1" applyBorder="1" applyAlignment="1">
      <alignment horizontal="center" vertical="center" wrapText="1"/>
    </xf>
    <xf numFmtId="9" fontId="21" fillId="0" borderId="16" xfId="1" applyFont="1" applyFill="1" applyBorder="1" applyAlignment="1">
      <alignment horizontal="center" vertical="center" wrapText="1"/>
    </xf>
    <xf numFmtId="9" fontId="21" fillId="0" borderId="13" xfId="1" applyFont="1" applyFill="1" applyBorder="1" applyAlignment="1">
      <alignment horizontal="center" vertical="center" wrapText="1"/>
    </xf>
    <xf numFmtId="9" fontId="21" fillId="0" borderId="14" xfId="1" applyFont="1" applyFill="1" applyBorder="1" applyAlignment="1">
      <alignment horizontal="center" vertical="center" wrapText="1"/>
    </xf>
    <xf numFmtId="9" fontId="21" fillId="0" borderId="15" xfId="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wrapText="1"/>
    </xf>
    <xf numFmtId="0" fontId="17" fillId="5" borderId="4" xfId="0" applyFont="1" applyFill="1" applyBorder="1" applyAlignment="1">
      <alignment horizontal="right" vertical="center" wrapText="1"/>
    </xf>
    <xf numFmtId="0" fontId="17" fillId="5" borderId="8" xfId="0" applyFont="1" applyFill="1" applyBorder="1" applyAlignment="1">
      <alignment horizontal="right" vertical="center" wrapText="1"/>
    </xf>
    <xf numFmtId="0" fontId="17" fillId="5" borderId="5" xfId="0" applyFont="1" applyFill="1" applyBorder="1" applyAlignment="1">
      <alignment horizontal="right" vertical="center" wrapText="1"/>
    </xf>
    <xf numFmtId="1" fontId="17" fillId="5" borderId="3" xfId="1" applyNumberFormat="1" applyFont="1" applyFill="1" applyBorder="1" applyAlignment="1">
      <alignment vertical="center" wrapText="1"/>
    </xf>
    <xf numFmtId="0" fontId="23" fillId="5" borderId="3" xfId="0" applyFont="1" applyFill="1" applyBorder="1" applyAlignment="1">
      <alignment horizontal="center" wrapText="1"/>
    </xf>
    <xf numFmtId="164" fontId="16" fillId="5" borderId="10" xfId="5" applyFont="1" applyFill="1" applyBorder="1" applyAlignment="1"/>
    <xf numFmtId="164" fontId="16" fillId="5" borderId="11" xfId="5" applyFont="1" applyFill="1" applyBorder="1" applyAlignment="1"/>
    <xf numFmtId="164" fontId="16" fillId="5" borderId="12" xfId="5" applyFont="1" applyFill="1" applyBorder="1" applyAlignment="1"/>
    <xf numFmtId="164" fontId="16" fillId="5" borderId="13" xfId="5" applyFont="1" applyFill="1" applyBorder="1" applyAlignment="1"/>
    <xf numFmtId="164" fontId="16" fillId="5" borderId="14" xfId="5" applyFont="1" applyFill="1" applyBorder="1" applyAlignment="1"/>
    <xf numFmtId="164" fontId="16" fillId="5" borderId="15" xfId="5" applyFont="1" applyFill="1" applyBorder="1" applyAlignment="1"/>
    <xf numFmtId="0" fontId="4" fillId="5" borderId="0" xfId="0" applyFont="1" applyFill="1" applyAlignment="1">
      <alignment horizontal="center" wrapText="1"/>
    </xf>
    <xf numFmtId="1" fontId="12" fillId="5" borderId="3" xfId="1" applyNumberFormat="1" applyFont="1" applyFill="1" applyBorder="1" applyAlignment="1">
      <alignment vertical="center" wrapText="1"/>
    </xf>
    <xf numFmtId="0" fontId="17" fillId="5" borderId="0" xfId="0" applyFont="1" applyFill="1" applyBorder="1" applyAlignment="1">
      <alignment horizontal="center" vertical="center" wrapText="1"/>
    </xf>
    <xf numFmtId="9" fontId="12" fillId="0" borderId="10" xfId="1" applyFont="1" applyFill="1" applyBorder="1" applyAlignment="1">
      <alignment horizontal="center" vertical="center" wrapText="1"/>
    </xf>
    <xf numFmtId="9" fontId="12" fillId="0" borderId="11" xfId="1" applyFont="1" applyFill="1" applyBorder="1" applyAlignment="1">
      <alignment horizontal="center" vertical="center" wrapText="1"/>
    </xf>
    <xf numFmtId="9" fontId="12" fillId="0" borderId="12"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0" xfId="1" applyFont="1" applyFill="1" applyBorder="1" applyAlignment="1">
      <alignment horizontal="center" vertical="center" wrapText="1"/>
    </xf>
    <xf numFmtId="9" fontId="12" fillId="0" borderId="16" xfId="1" applyFont="1" applyFill="1" applyBorder="1" applyAlignment="1">
      <alignment horizontal="center" vertical="center" wrapText="1"/>
    </xf>
    <xf numFmtId="9" fontId="12" fillId="0" borderId="13" xfId="1" applyFont="1" applyFill="1" applyBorder="1" applyAlignment="1">
      <alignment horizontal="center" vertical="center" wrapText="1"/>
    </xf>
    <xf numFmtId="9" fontId="12" fillId="0" borderId="14" xfId="1" applyFont="1" applyFill="1" applyBorder="1" applyAlignment="1">
      <alignment horizontal="center" vertical="center" wrapText="1"/>
    </xf>
    <xf numFmtId="9" fontId="12" fillId="0" borderId="15" xfId="1" applyFont="1" applyFill="1" applyBorder="1" applyAlignment="1">
      <alignment horizontal="center" vertical="center" wrapText="1"/>
    </xf>
    <xf numFmtId="9" fontId="18" fillId="0" borderId="4" xfId="1" applyFont="1" applyFill="1" applyBorder="1" applyAlignment="1">
      <alignment wrapText="1"/>
    </xf>
    <xf numFmtId="9" fontId="18" fillId="0" borderId="8" xfId="1" applyFont="1" applyFill="1" applyBorder="1" applyAlignment="1">
      <alignment wrapText="1"/>
    </xf>
    <xf numFmtId="9" fontId="18" fillId="0" borderId="5" xfId="1" applyFont="1" applyFill="1" applyBorder="1" applyAlignment="1">
      <alignment wrapText="1"/>
    </xf>
    <xf numFmtId="9" fontId="17" fillId="5" borderId="0" xfId="1" applyFont="1" applyFill="1" applyBorder="1" applyAlignment="1">
      <alignment horizontal="center" vertical="center" wrapText="1"/>
    </xf>
    <xf numFmtId="9" fontId="18" fillId="0" borderId="3" xfId="1" applyFont="1" applyFill="1" applyBorder="1" applyAlignment="1">
      <alignment vertical="center" wrapText="1"/>
    </xf>
    <xf numFmtId="165" fontId="16" fillId="0" borderId="9" xfId="3" applyFont="1" applyFill="1" applyBorder="1" applyAlignment="1" applyProtection="1">
      <alignment horizontal="left" vertical="justify" wrapText="1"/>
    </xf>
    <xf numFmtId="165" fontId="16" fillId="0" borderId="8" xfId="3" applyFont="1" applyFill="1" applyBorder="1" applyAlignment="1" applyProtection="1">
      <alignment horizontal="left" vertical="justify" wrapText="1"/>
    </xf>
    <xf numFmtId="165" fontId="16" fillId="0" borderId="5" xfId="3" applyFont="1" applyFill="1" applyBorder="1" applyAlignment="1" applyProtection="1">
      <alignment horizontal="left" vertical="justify" wrapText="1"/>
    </xf>
    <xf numFmtId="164" fontId="16" fillId="5" borderId="3" xfId="5" applyFont="1" applyFill="1" applyBorder="1" applyAlignment="1"/>
    <xf numFmtId="164" fontId="16" fillId="0" borderId="4" xfId="5" applyFont="1" applyBorder="1" applyAlignment="1">
      <alignment horizontal="left"/>
    </xf>
    <xf numFmtId="164" fontId="16" fillId="0" borderId="8" xfId="5" applyFont="1" applyBorder="1" applyAlignment="1">
      <alignment horizontal="left"/>
    </xf>
    <xf numFmtId="164" fontId="16" fillId="0" borderId="5" xfId="5" applyFont="1" applyBorder="1" applyAlignment="1">
      <alignment horizontal="left"/>
    </xf>
    <xf numFmtId="0" fontId="22" fillId="0" borderId="3" xfId="0" applyFont="1" applyFill="1" applyBorder="1" applyAlignment="1">
      <alignment horizontal="center" vertical="center" wrapText="1"/>
    </xf>
    <xf numFmtId="9" fontId="18" fillId="5" borderId="3" xfId="1" applyFont="1" applyFill="1" applyBorder="1" applyAlignment="1">
      <alignment vertical="center" wrapText="1"/>
    </xf>
    <xf numFmtId="0" fontId="12" fillId="0" borderId="4" xfId="6" applyFont="1" applyFill="1" applyBorder="1" applyAlignment="1">
      <alignment horizontal="left" vertical="center" wrapText="1"/>
    </xf>
    <xf numFmtId="0" fontId="12" fillId="0" borderId="8" xfId="6" applyFont="1" applyFill="1" applyBorder="1" applyAlignment="1">
      <alignment horizontal="left" vertical="center" wrapText="1"/>
    </xf>
    <xf numFmtId="0" fontId="12" fillId="0" borderId="5" xfId="6" applyFont="1" applyFill="1" applyBorder="1" applyAlignment="1">
      <alignment horizontal="left" vertical="center" wrapText="1"/>
    </xf>
    <xf numFmtId="9" fontId="12" fillId="0" borderId="3" xfId="1" applyFont="1" applyFill="1" applyBorder="1" applyAlignment="1">
      <alignment wrapText="1"/>
    </xf>
    <xf numFmtId="0" fontId="22" fillId="0" borderId="3" xfId="0" applyFont="1" applyFill="1" applyBorder="1" applyAlignment="1">
      <alignment horizontal="center" wrapText="1"/>
    </xf>
    <xf numFmtId="0" fontId="22" fillId="0" borderId="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5" xfId="0" applyFont="1" applyFill="1" applyBorder="1" applyAlignment="1">
      <alignment horizontal="left" vertical="center" wrapText="1"/>
    </xf>
    <xf numFmtId="9" fontId="12" fillId="0" borderId="0" xfId="1" applyFont="1" applyFill="1" applyBorder="1" applyAlignment="1">
      <alignment vertical="center" wrapText="1"/>
    </xf>
    <xf numFmtId="167" fontId="16" fillId="5" borderId="4" xfId="5" applyNumberFormat="1" applyFont="1" applyFill="1" applyBorder="1" applyAlignment="1"/>
    <xf numFmtId="167" fontId="16" fillId="5" borderId="8" xfId="5" applyNumberFormat="1" applyFont="1" applyFill="1" applyBorder="1" applyAlignment="1"/>
    <xf numFmtId="167" fontId="16" fillId="5" borderId="5" xfId="5" applyNumberFormat="1" applyFont="1" applyFill="1" applyBorder="1" applyAlignment="1"/>
    <xf numFmtId="9" fontId="25" fillId="0" borderId="4" xfId="1" applyFont="1" applyFill="1" applyBorder="1" applyAlignment="1">
      <alignment horizontal="center" vertical="center" wrapText="1"/>
    </xf>
    <xf numFmtId="9" fontId="25" fillId="0" borderId="8" xfId="1" applyFont="1" applyFill="1" applyBorder="1" applyAlignment="1">
      <alignment horizontal="center" vertical="center" wrapText="1"/>
    </xf>
    <xf numFmtId="9" fontId="25" fillId="0" borderId="5" xfId="1" applyFont="1" applyFill="1" applyBorder="1" applyAlignment="1">
      <alignment horizontal="center" vertical="center" wrapText="1"/>
    </xf>
    <xf numFmtId="9" fontId="18" fillId="0" borderId="4" xfId="1" applyFont="1" applyFill="1" applyBorder="1" applyAlignment="1">
      <alignment vertical="center" wrapText="1"/>
    </xf>
    <xf numFmtId="9" fontId="18" fillId="0" borderId="8" xfId="1" applyFont="1" applyFill="1" applyBorder="1" applyAlignment="1">
      <alignment vertical="center" wrapText="1"/>
    </xf>
    <xf numFmtId="9" fontId="18" fillId="0" borderId="5" xfId="1" applyFont="1" applyFill="1" applyBorder="1" applyAlignment="1">
      <alignment vertical="center" wrapText="1"/>
    </xf>
    <xf numFmtId="0" fontId="15" fillId="5" borderId="3" xfId="0" applyFont="1" applyFill="1" applyBorder="1" applyAlignment="1">
      <alignment horizontal="left" wrapText="1"/>
    </xf>
    <xf numFmtId="167" fontId="15" fillId="5" borderId="3" xfId="5" applyNumberFormat="1" applyFont="1" applyFill="1" applyBorder="1" applyAlignment="1"/>
    <xf numFmtId="0" fontId="9" fillId="6" borderId="4"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5" xfId="0" applyFont="1" applyFill="1" applyBorder="1" applyAlignment="1">
      <alignment horizontal="center" vertical="center"/>
    </xf>
    <xf numFmtId="0" fontId="3" fillId="0" borderId="0" xfId="0" applyFont="1" applyFill="1" applyBorder="1" applyAlignment="1">
      <alignment horizontal="center"/>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4" fillId="0" borderId="3" xfId="0" applyFont="1" applyFill="1" applyBorder="1" applyAlignment="1">
      <alignment horizontal="left"/>
    </xf>
    <xf numFmtId="0" fontId="3" fillId="4" borderId="5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15" fontId="5" fillId="0" borderId="49" xfId="0" applyNumberFormat="1" applyFont="1" applyBorder="1" applyAlignment="1">
      <alignment horizontal="left"/>
    </xf>
    <xf numFmtId="0" fontId="5" fillId="0" borderId="49" xfId="0" applyFont="1" applyBorder="1" applyAlignment="1">
      <alignment horizontal="left"/>
    </xf>
    <xf numFmtId="49" fontId="9" fillId="4" borderId="21" xfId="8" applyNumberFormat="1" applyFont="1" applyFill="1" applyBorder="1" applyAlignment="1">
      <alignment horizontal="center" vertical="center" textRotation="90"/>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3" fillId="3" borderId="49" xfId="0" applyFont="1" applyFill="1" applyBorder="1" applyAlignment="1">
      <alignment horizontal="center" vertical="center" textRotation="90" wrapText="1"/>
    </xf>
    <xf numFmtId="0" fontId="3" fillId="3" borderId="36" xfId="0" applyFont="1" applyFill="1" applyBorder="1" applyAlignment="1">
      <alignment horizontal="center" vertical="center" textRotation="90" wrapText="1"/>
    </xf>
    <xf numFmtId="0" fontId="29" fillId="4" borderId="3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50"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3" fillId="4" borderId="52" xfId="0" applyFont="1" applyFill="1" applyBorder="1" applyAlignment="1">
      <alignment horizontal="left" vertical="center" wrapText="1"/>
    </xf>
    <xf numFmtId="16" fontId="3" fillId="4" borderId="36" xfId="0" applyNumberFormat="1" applyFont="1" applyFill="1" applyBorder="1" applyAlignment="1">
      <alignment horizontal="center" vertical="center" wrapText="1"/>
    </xf>
    <xf numFmtId="0" fontId="5" fillId="0" borderId="36" xfId="0" applyFont="1" applyBorder="1" applyAlignment="1">
      <alignment horizontal="left"/>
    </xf>
    <xf numFmtId="0" fontId="9" fillId="4" borderId="42" xfId="8" applyNumberFormat="1" applyFont="1" applyFill="1" applyBorder="1" applyAlignment="1">
      <alignment horizontal="center" vertical="center" wrapText="1"/>
    </xf>
    <xf numFmtId="0" fontId="9" fillId="4" borderId="40" xfId="8" applyNumberFormat="1" applyFont="1" applyFill="1" applyBorder="1" applyAlignment="1">
      <alignment horizontal="center" vertical="center" wrapText="1"/>
    </xf>
    <xf numFmtId="49" fontId="54" fillId="4" borderId="21" xfId="8" applyNumberFormat="1" applyFont="1" applyFill="1" applyBorder="1" applyAlignment="1">
      <alignment horizontal="center" vertical="center" textRotation="90"/>
    </xf>
    <xf numFmtId="0" fontId="32" fillId="9" borderId="16" xfId="0" applyFont="1" applyFill="1" applyBorder="1" applyAlignment="1">
      <alignment horizontal="center"/>
    </xf>
    <xf numFmtId="0" fontId="35" fillId="9" borderId="22" xfId="15" applyFont="1" applyFill="1" applyBorder="1" applyAlignment="1">
      <alignment horizontal="center" vertical="center" wrapText="1"/>
    </xf>
    <xf numFmtId="0" fontId="36" fillId="4" borderId="22" xfId="0" applyFont="1" applyFill="1" applyBorder="1"/>
    <xf numFmtId="0" fontId="32" fillId="0" borderId="1" xfId="0" applyFont="1" applyBorder="1" applyAlignment="1">
      <alignment horizontal="center"/>
    </xf>
    <xf numFmtId="0" fontId="32" fillId="0" borderId="0" xfId="0" applyFont="1" applyBorder="1" applyAlignment="1">
      <alignment horizontal="center"/>
    </xf>
    <xf numFmtId="0" fontId="33" fillId="8"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5" fillId="9" borderId="0" xfId="0" applyFont="1" applyFill="1" applyBorder="1" applyAlignment="1">
      <alignment horizontal="left"/>
    </xf>
    <xf numFmtId="0" fontId="35" fillId="9" borderId="16" xfId="0" applyFont="1" applyFill="1" applyBorder="1" applyAlignment="1">
      <alignment horizontal="center" vertical="center" textRotation="90" wrapText="1"/>
    </xf>
    <xf numFmtId="0" fontId="35" fillId="9" borderId="15" xfId="0" applyFont="1" applyFill="1" applyBorder="1" applyAlignment="1">
      <alignment horizontal="center" vertical="center" textRotation="90"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35" fillId="9" borderId="25" xfId="0" applyFont="1" applyFill="1" applyBorder="1" applyAlignment="1">
      <alignment horizontal="center" vertical="center" textRotation="90" wrapText="1"/>
    </xf>
    <xf numFmtId="0" fontId="45" fillId="5" borderId="26" xfId="0" applyFont="1" applyFill="1" applyBorder="1" applyAlignment="1">
      <alignment horizontal="center" vertical="center" wrapText="1"/>
    </xf>
    <xf numFmtId="0" fontId="45" fillId="5" borderId="27" xfId="0" applyFont="1" applyFill="1" applyBorder="1" applyAlignment="1">
      <alignment horizontal="center" vertical="center" wrapText="1"/>
    </xf>
    <xf numFmtId="0" fontId="45" fillId="5" borderId="28" xfId="0" applyFont="1" applyFill="1" applyBorder="1" applyAlignment="1">
      <alignment horizontal="center" vertical="center" wrapText="1"/>
    </xf>
    <xf numFmtId="0" fontId="43" fillId="0" borderId="21" xfId="0" applyFont="1" applyBorder="1" applyAlignment="1">
      <alignment horizontal="left" vertical="center" wrapText="1"/>
    </xf>
    <xf numFmtId="0" fontId="17"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2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35" fillId="9" borderId="22" xfId="0" applyFont="1" applyFill="1" applyBorder="1" applyAlignment="1">
      <alignment horizontal="center" vertical="center" textRotation="90"/>
    </xf>
    <xf numFmtId="0" fontId="49" fillId="9" borderId="26" xfId="0" applyFont="1" applyFill="1" applyBorder="1" applyAlignment="1">
      <alignment horizontal="left" vertical="center"/>
    </xf>
    <xf numFmtId="0" fontId="49" fillId="9" borderId="28" xfId="0" applyFont="1" applyFill="1" applyBorder="1" applyAlignment="1">
      <alignment horizontal="left" vertical="center"/>
    </xf>
    <xf numFmtId="9" fontId="42" fillId="0" borderId="22" xfId="1" applyFont="1" applyFill="1" applyBorder="1" applyAlignment="1">
      <alignment horizontal="center"/>
    </xf>
    <xf numFmtId="9" fontId="40" fillId="0" borderId="26" xfId="16" applyFont="1" applyFill="1" applyBorder="1" applyAlignment="1">
      <alignment horizontal="left" vertical="center"/>
    </xf>
    <xf numFmtId="9" fontId="40" fillId="0" borderId="28" xfId="16" applyFont="1" applyFill="1" applyBorder="1" applyAlignment="1">
      <alignment horizontal="left" vertical="center"/>
    </xf>
    <xf numFmtId="0" fontId="47" fillId="0" borderId="21" xfId="0" applyFont="1" applyBorder="1" applyAlignment="1">
      <alignment horizontal="left" vertical="center" wrapText="1"/>
    </xf>
    <xf numFmtId="0" fontId="48" fillId="0" borderId="26"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39" fillId="9" borderId="26" xfId="0" applyFont="1" applyFill="1" applyBorder="1" applyAlignment="1">
      <alignment horizontal="left" vertical="top" wrapText="1"/>
    </xf>
    <xf numFmtId="0" fontId="39" fillId="9" borderId="27" xfId="0" applyFont="1" applyFill="1" applyBorder="1" applyAlignment="1">
      <alignment horizontal="left" vertical="top" wrapText="1"/>
    </xf>
    <xf numFmtId="0" fontId="39" fillId="9" borderId="28" xfId="0" applyFont="1" applyFill="1" applyBorder="1" applyAlignment="1">
      <alignment horizontal="left" vertical="top" wrapText="1"/>
    </xf>
    <xf numFmtId="0" fontId="39" fillId="9" borderId="11" xfId="0" applyFont="1" applyFill="1" applyBorder="1" applyAlignment="1">
      <alignment horizontal="left"/>
    </xf>
    <xf numFmtId="0" fontId="39" fillId="9" borderId="23" xfId="0" applyFont="1" applyFill="1" applyBorder="1" applyAlignment="1">
      <alignment horizontal="center" vertical="center"/>
    </xf>
    <xf numFmtId="0" fontId="39" fillId="9" borderId="21" xfId="0" applyFont="1" applyFill="1" applyBorder="1" applyAlignment="1">
      <alignment horizontal="center" vertical="center"/>
    </xf>
    <xf numFmtId="0" fontId="39" fillId="9" borderId="26"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28" xfId="0" applyFont="1" applyFill="1" applyBorder="1" applyAlignment="1">
      <alignment horizontal="left" vertical="center"/>
    </xf>
    <xf numFmtId="0" fontId="39" fillId="9" borderId="26" xfId="0" applyFont="1" applyFill="1" applyBorder="1" applyAlignment="1">
      <alignment horizontal="left"/>
    </xf>
    <xf numFmtId="0" fontId="39" fillId="9" borderId="28" xfId="0" applyFont="1" applyFill="1" applyBorder="1" applyAlignment="1">
      <alignment horizontal="left"/>
    </xf>
    <xf numFmtId="0" fontId="35" fillId="9" borderId="23" xfId="0" applyFont="1" applyFill="1" applyBorder="1" applyAlignment="1">
      <alignment horizontal="center" vertical="center" textRotation="90"/>
    </xf>
    <xf numFmtId="0" fontId="35" fillId="9" borderId="29" xfId="0" applyFont="1" applyFill="1" applyBorder="1" applyAlignment="1">
      <alignment horizontal="center" vertical="center" textRotation="90"/>
    </xf>
    <xf numFmtId="0" fontId="35" fillId="9" borderId="21" xfId="0" applyFont="1" applyFill="1" applyBorder="1" applyAlignment="1">
      <alignment horizontal="center" vertical="center" textRotation="90"/>
    </xf>
    <xf numFmtId="0" fontId="42" fillId="4" borderId="22" xfId="0" applyFont="1" applyFill="1" applyBorder="1" applyAlignment="1">
      <alignment horizontal="center"/>
    </xf>
    <xf numFmtId="0" fontId="53" fillId="10" borderId="26" xfId="0" applyFont="1" applyFill="1" applyBorder="1" applyAlignment="1">
      <alignment horizontal="center" vertical="center"/>
    </xf>
    <xf numFmtId="0" fontId="53" fillId="10" borderId="28" xfId="0" applyFont="1" applyFill="1" applyBorder="1" applyAlignment="1">
      <alignment horizontal="center" vertical="center"/>
    </xf>
    <xf numFmtId="0" fontId="53" fillId="10" borderId="22" xfId="0" applyFont="1" applyFill="1" applyBorder="1" applyAlignment="1">
      <alignment horizontal="left"/>
    </xf>
    <xf numFmtId="0" fontId="37" fillId="0" borderId="26"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54" fillId="4" borderId="24" xfId="0" applyFont="1" applyFill="1" applyBorder="1" applyAlignment="1">
      <alignment horizontal="center"/>
    </xf>
    <xf numFmtId="0" fontId="54" fillId="4" borderId="11" xfId="0" applyFont="1" applyFill="1" applyBorder="1" applyAlignment="1">
      <alignment horizontal="center"/>
    </xf>
    <xf numFmtId="0" fontId="54" fillId="4" borderId="29"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2" xfId="0" applyFont="1" applyFill="1" applyBorder="1" applyAlignment="1">
      <alignment horizontal="center" vertical="center"/>
    </xf>
    <xf numFmtId="0" fontId="42" fillId="0" borderId="26"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28"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50" fillId="10" borderId="26"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28" xfId="0" applyFont="1" applyFill="1" applyBorder="1" applyAlignment="1">
      <alignment horizontal="center" vertical="center"/>
    </xf>
    <xf numFmtId="0" fontId="40" fillId="5" borderId="26" xfId="0" applyFont="1" applyFill="1" applyBorder="1" applyAlignment="1">
      <alignment horizontal="center" vertical="top"/>
    </xf>
    <xf numFmtId="0" fontId="40" fillId="5" borderId="27" xfId="0" applyFont="1" applyFill="1" applyBorder="1" applyAlignment="1">
      <alignment horizontal="center" vertical="top"/>
    </xf>
    <xf numFmtId="0" fontId="40" fillId="5" borderId="28" xfId="0" applyFont="1" applyFill="1" applyBorder="1" applyAlignment="1">
      <alignment horizontal="center" vertical="top"/>
    </xf>
    <xf numFmtId="9" fontId="40" fillId="5" borderId="26" xfId="16" applyFont="1" applyFill="1" applyBorder="1" applyAlignment="1">
      <alignment horizontal="center" vertical="top"/>
    </xf>
    <xf numFmtId="9" fontId="40" fillId="5" borderId="28" xfId="16" applyFont="1" applyFill="1" applyBorder="1" applyAlignment="1">
      <alignment horizontal="center" vertical="top"/>
    </xf>
    <xf numFmtId="0" fontId="53" fillId="0" borderId="22"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48" fillId="0" borderId="22" xfId="0" applyFont="1" applyFill="1" applyBorder="1" applyAlignment="1">
      <alignment horizontal="center" vertical="center" wrapText="1"/>
    </xf>
    <xf numFmtId="0" fontId="49" fillId="5" borderId="26" xfId="0" applyFont="1" applyFill="1" applyBorder="1" applyAlignment="1">
      <alignment horizontal="center" vertical="center"/>
    </xf>
    <xf numFmtId="0" fontId="49" fillId="5" borderId="27" xfId="0" applyFont="1" applyFill="1" applyBorder="1" applyAlignment="1">
      <alignment horizontal="center" vertical="center"/>
    </xf>
    <xf numFmtId="0" fontId="49" fillId="5" borderId="28" xfId="0" applyFont="1" applyFill="1" applyBorder="1" applyAlignment="1">
      <alignment horizontal="center" vertical="center"/>
    </xf>
    <xf numFmtId="0" fontId="53" fillId="10" borderId="24" xfId="0" applyFont="1" applyFill="1" applyBorder="1" applyAlignment="1">
      <alignment horizontal="center" vertical="center" wrapText="1"/>
    </xf>
    <xf numFmtId="0" fontId="53" fillId="10" borderId="11" xfId="0" applyFont="1" applyFill="1" applyBorder="1" applyAlignment="1">
      <alignment horizontal="center" vertical="center" wrapText="1"/>
    </xf>
    <xf numFmtId="0" fontId="53" fillId="10" borderId="13" xfId="0" applyFont="1" applyFill="1" applyBorder="1" applyAlignment="1">
      <alignment horizontal="center" vertical="center" wrapText="1"/>
    </xf>
    <xf numFmtId="0" fontId="53" fillId="10" borderId="14" xfId="0" applyFont="1" applyFill="1" applyBorder="1" applyAlignment="1">
      <alignment horizontal="center" vertical="center" wrapText="1"/>
    </xf>
    <xf numFmtId="0" fontId="53" fillId="10" borderId="22" xfId="0" applyFont="1" applyFill="1" applyBorder="1" applyAlignment="1">
      <alignment horizontal="left" vertical="top"/>
    </xf>
    <xf numFmtId="0" fontId="37" fillId="5" borderId="26" xfId="0" applyFont="1" applyFill="1" applyBorder="1" applyAlignment="1">
      <alignment horizontal="center" vertical="top" wrapText="1"/>
    </xf>
    <xf numFmtId="0" fontId="37" fillId="5" borderId="27" xfId="0" applyFont="1" applyFill="1" applyBorder="1" applyAlignment="1">
      <alignment horizontal="center" vertical="top" wrapText="1"/>
    </xf>
    <xf numFmtId="0" fontId="37" fillId="5" borderId="28" xfId="0" applyFont="1" applyFill="1" applyBorder="1" applyAlignment="1">
      <alignment horizontal="center" vertical="top" wrapText="1"/>
    </xf>
    <xf numFmtId="0" fontId="39" fillId="9" borderId="16" xfId="0" applyFont="1" applyFill="1" applyBorder="1" applyAlignment="1">
      <alignment horizontal="center" vertical="top"/>
    </xf>
    <xf numFmtId="0" fontId="55" fillId="0" borderId="22" xfId="0" applyFont="1" applyBorder="1" applyAlignment="1">
      <alignment horizontal="center" vertical="center" wrapText="1"/>
    </xf>
    <xf numFmtId="0" fontId="53" fillId="0" borderId="26" xfId="0" applyFont="1" applyBorder="1" applyAlignment="1">
      <alignment horizontal="left" vertical="center" wrapText="1"/>
    </xf>
    <xf numFmtId="0" fontId="53" fillId="0" borderId="27" xfId="0" applyFont="1" applyBorder="1" applyAlignment="1">
      <alignment horizontal="left" vertical="center" wrapText="1"/>
    </xf>
    <xf numFmtId="0" fontId="53" fillId="0" borderId="28" xfId="0" applyFont="1" applyBorder="1" applyAlignment="1">
      <alignment horizontal="left" vertical="center"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39" fillId="9" borderId="11" xfId="0" applyFont="1" applyFill="1" applyBorder="1" applyAlignment="1">
      <alignment horizontal="left" vertical="top"/>
    </xf>
    <xf numFmtId="0" fontId="56" fillId="0" borderId="26" xfId="0" applyFont="1" applyBorder="1" applyAlignment="1">
      <alignment horizontal="left" vertical="center" wrapText="1"/>
    </xf>
    <xf numFmtId="0" fontId="56" fillId="0" borderId="27" xfId="0" applyFont="1" applyBorder="1" applyAlignment="1">
      <alignment horizontal="left" vertical="center" wrapText="1"/>
    </xf>
    <xf numFmtId="0" fontId="56" fillId="0" borderId="28" xfId="0" applyFont="1" applyBorder="1" applyAlignment="1">
      <alignment horizontal="left" vertical="center" wrapText="1"/>
    </xf>
    <xf numFmtId="0" fontId="53" fillId="4" borderId="24" xfId="0" applyFont="1" applyFill="1" applyBorder="1" applyAlignment="1">
      <alignment horizontal="center" vertical="center" wrapText="1"/>
    </xf>
    <xf numFmtId="0" fontId="53" fillId="4" borderId="13"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53" fillId="0" borderId="22" xfId="0" applyFont="1" applyBorder="1" applyAlignment="1">
      <alignment horizontal="left"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12" fillId="0" borderId="26" xfId="0" applyFont="1" applyFill="1" applyBorder="1" applyAlignment="1">
      <alignment horizontal="center" vertical="top"/>
    </xf>
    <xf numFmtId="0" fontId="12" fillId="0" borderId="27" xfId="0" applyFont="1" applyFill="1" applyBorder="1" applyAlignment="1">
      <alignment horizontal="center" vertical="top"/>
    </xf>
    <xf numFmtId="0" fontId="12" fillId="0" borderId="28" xfId="0" applyFont="1" applyFill="1" applyBorder="1" applyAlignment="1">
      <alignment horizontal="center" vertical="top"/>
    </xf>
    <xf numFmtId="0" fontId="39" fillId="9" borderId="27" xfId="0" applyFont="1" applyFill="1" applyBorder="1" applyAlignment="1">
      <alignment horizontal="center" vertical="top" wrapText="1"/>
    </xf>
    <xf numFmtId="0" fontId="39" fillId="9" borderId="28" xfId="0" applyFont="1" applyFill="1" applyBorder="1" applyAlignment="1">
      <alignment horizontal="center" vertical="top" wrapText="1"/>
    </xf>
    <xf numFmtId="0" fontId="41" fillId="0" borderId="22" xfId="0" applyFont="1" applyBorder="1" applyAlignment="1">
      <alignment horizontal="center" vertical="center" wrapText="1"/>
    </xf>
    <xf numFmtId="0" fontId="39" fillId="9" borderId="26" xfId="0" applyFont="1" applyFill="1" applyBorder="1" applyAlignment="1">
      <alignment horizontal="left" vertical="center" wrapText="1"/>
    </xf>
    <xf numFmtId="0" fontId="39" fillId="9" borderId="27" xfId="0" applyFont="1" applyFill="1" applyBorder="1" applyAlignment="1">
      <alignment horizontal="left" vertical="center" wrapText="1"/>
    </xf>
    <xf numFmtId="0" fontId="39" fillId="9" borderId="28" xfId="0" applyFont="1" applyFill="1" applyBorder="1" applyAlignment="1">
      <alignment horizontal="left" vertical="center" wrapText="1"/>
    </xf>
    <xf numFmtId="0" fontId="41" fillId="5" borderId="26"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53" fillId="0" borderId="26" xfId="0" applyFont="1" applyBorder="1" applyAlignment="1">
      <alignment horizontal="left" vertical="center"/>
    </xf>
    <xf numFmtId="0" fontId="53" fillId="0" borderId="28" xfId="0" applyFont="1" applyBorder="1" applyAlignment="1">
      <alignment horizontal="left" vertical="center"/>
    </xf>
    <xf numFmtId="0" fontId="53" fillId="10" borderId="26" xfId="0" applyFont="1" applyFill="1" applyBorder="1" applyAlignment="1">
      <alignment horizontal="left" vertical="center" wrapText="1"/>
    </xf>
    <xf numFmtId="0" fontId="53" fillId="10" borderId="27" xfId="0" applyFont="1" applyFill="1" applyBorder="1" applyAlignment="1">
      <alignment horizontal="left" vertical="center" wrapText="1"/>
    </xf>
    <xf numFmtId="0" fontId="53" fillId="10" borderId="28" xfId="0" applyFont="1" applyFill="1" applyBorder="1" applyAlignment="1">
      <alignment horizontal="left" vertical="center" wrapText="1"/>
    </xf>
    <xf numFmtId="0" fontId="32" fillId="0" borderId="22" xfId="0" applyFont="1" applyBorder="1" applyAlignment="1">
      <alignment horizontal="center" vertical="center" wrapText="1"/>
    </xf>
    <xf numFmtId="0" fontId="37" fillId="0" borderId="26"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9" fillId="9" borderId="23" xfId="0" applyFont="1" applyFill="1" applyBorder="1" applyAlignment="1">
      <alignment horizontal="center" vertical="top"/>
    </xf>
    <xf numFmtId="0" fontId="39" fillId="9" borderId="29" xfId="0" applyFont="1" applyFill="1" applyBorder="1" applyAlignment="1">
      <alignment horizontal="center" vertical="top"/>
    </xf>
    <xf numFmtId="0" fontId="39" fillId="9" borderId="21" xfId="0" applyFont="1" applyFill="1" applyBorder="1" applyAlignment="1">
      <alignment horizontal="center" vertical="top"/>
    </xf>
    <xf numFmtId="0" fontId="39" fillId="9" borderId="23" xfId="0" applyFont="1" applyFill="1" applyBorder="1" applyAlignment="1">
      <alignment horizontal="center" vertical="center" wrapText="1"/>
    </xf>
    <xf numFmtId="0" fontId="39" fillId="9" borderId="21" xfId="0" applyFont="1" applyFill="1" applyBorder="1" applyAlignment="1">
      <alignment horizontal="center" vertical="center" wrapText="1"/>
    </xf>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32" fillId="0" borderId="26"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9" fillId="9" borderId="11" xfId="0" applyFont="1" applyFill="1" applyBorder="1" applyAlignment="1">
      <alignment horizontal="left" vertical="center"/>
    </xf>
    <xf numFmtId="0" fontId="59" fillId="9" borderId="24" xfId="0" applyFont="1" applyFill="1" applyBorder="1" applyAlignment="1">
      <alignment horizontal="left"/>
    </xf>
    <xf numFmtId="0" fontId="59" fillId="9" borderId="11" xfId="0" applyFont="1" applyFill="1" applyBorder="1" applyAlignment="1">
      <alignment horizontal="left"/>
    </xf>
    <xf numFmtId="0" fontId="59" fillId="9" borderId="25" xfId="0" applyFont="1" applyFill="1" applyBorder="1" applyAlignment="1">
      <alignment horizontal="left"/>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39" fillId="9" borderId="26" xfId="0" applyFont="1" applyFill="1" applyBorder="1" applyAlignment="1">
      <alignment horizontal="center"/>
    </xf>
    <xf numFmtId="0" fontId="39" fillId="9" borderId="27" xfId="0" applyFont="1" applyFill="1" applyBorder="1" applyAlignment="1">
      <alignment horizontal="center"/>
    </xf>
    <xf numFmtId="0" fontId="39" fillId="9" borderId="28" xfId="0" applyFont="1" applyFill="1" applyBorder="1" applyAlignment="1">
      <alignment horizontal="center"/>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4" fillId="0" borderId="30" xfId="0" applyFont="1" applyBorder="1" applyAlignment="1">
      <alignment horizontal="center"/>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22" xfId="0" applyFont="1" applyFill="1" applyBorder="1" applyAlignment="1">
      <alignment horizontal="center" vertical="center"/>
    </xf>
    <xf numFmtId="0" fontId="9" fillId="4" borderId="0" xfId="0" applyFont="1" applyFill="1" applyBorder="1" applyAlignment="1">
      <alignment horizontal="left" wrapText="1"/>
    </xf>
    <xf numFmtId="0" fontId="3" fillId="4" borderId="22" xfId="0" applyFont="1" applyFill="1" applyBorder="1" applyAlignment="1">
      <alignment horizontal="center" vertical="center" textRotation="90" wrapText="1"/>
    </xf>
    <xf numFmtId="0" fontId="60" fillId="9" borderId="22" xfId="15" applyFont="1" applyFill="1" applyBorder="1" applyAlignment="1">
      <alignment horizontal="center" vertical="center" wrapText="1"/>
    </xf>
    <xf numFmtId="0" fontId="3" fillId="4" borderId="22" xfId="2" applyFont="1" applyFill="1" applyBorder="1" applyAlignment="1" applyProtection="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9" fillId="4" borderId="22" xfId="0" applyFont="1" applyFill="1" applyBorder="1" applyAlignment="1">
      <alignment horizontal="center" vertical="center" wrapText="1"/>
    </xf>
    <xf numFmtId="9" fontId="12" fillId="0" borderId="26" xfId="1" applyFont="1" applyBorder="1" applyAlignment="1">
      <alignment horizontal="center" vertical="center"/>
    </xf>
    <xf numFmtId="9" fontId="12" fillId="0" borderId="28" xfId="1" applyFont="1" applyBorder="1" applyAlignment="1">
      <alignment horizontal="center" vertical="center"/>
    </xf>
    <xf numFmtId="0" fontId="9" fillId="4" borderId="26" xfId="0" applyFont="1" applyFill="1" applyBorder="1" applyAlignment="1">
      <alignment horizontal="center" vertical="center"/>
    </xf>
    <xf numFmtId="0" fontId="9" fillId="4" borderId="28" xfId="0" applyFont="1" applyFill="1" applyBorder="1" applyAlignment="1">
      <alignment horizontal="center" vertical="center"/>
    </xf>
    <xf numFmtId="0" fontId="3" fillId="4" borderId="25" xfId="0" applyFont="1" applyFill="1" applyBorder="1" applyAlignment="1">
      <alignment horizontal="center" vertical="center" textRotation="90"/>
    </xf>
    <xf numFmtId="0" fontId="3" fillId="4" borderId="16" xfId="0" applyFont="1" applyFill="1" applyBorder="1" applyAlignment="1">
      <alignment horizontal="center" vertical="center" textRotation="90"/>
    </xf>
    <xf numFmtId="0" fontId="12" fillId="4" borderId="26" xfId="0" applyFont="1" applyFill="1" applyBorder="1" applyAlignment="1">
      <alignment horizontal="center" vertical="center"/>
    </xf>
    <xf numFmtId="0" fontId="12" fillId="4" borderId="28" xfId="0" applyFont="1" applyFill="1" applyBorder="1" applyAlignment="1">
      <alignment horizontal="center" vertical="center"/>
    </xf>
    <xf numFmtId="9" fontId="12" fillId="5" borderId="26" xfId="1" applyFont="1" applyFill="1" applyBorder="1" applyAlignment="1">
      <alignment horizontal="center" vertical="center"/>
    </xf>
    <xf numFmtId="9" fontId="12" fillId="5" borderId="28" xfId="1" applyFont="1" applyFill="1" applyBorder="1" applyAlignment="1">
      <alignment horizontal="center" vertical="center"/>
    </xf>
    <xf numFmtId="166" fontId="12" fillId="0" borderId="26" xfId="1" applyNumberFormat="1" applyFont="1" applyBorder="1" applyAlignment="1">
      <alignment horizontal="center" vertical="center"/>
    </xf>
    <xf numFmtId="166" fontId="12" fillId="0" borderId="28" xfId="1" applyNumberFormat="1" applyFont="1" applyBorder="1" applyAlignment="1">
      <alignment horizontal="center" vertical="center"/>
    </xf>
    <xf numFmtId="0" fontId="16" fillId="0" borderId="22" xfId="0" applyFont="1" applyBorder="1" applyAlignment="1">
      <alignment horizontal="left" vertical="center"/>
    </xf>
    <xf numFmtId="0" fontId="16" fillId="0" borderId="22" xfId="0" applyFont="1" applyBorder="1" applyAlignment="1">
      <alignment horizontal="left" vertical="center" wrapText="1"/>
    </xf>
    <xf numFmtId="0" fontId="9" fillId="4" borderId="26" xfId="0" applyFont="1" applyFill="1" applyBorder="1" applyAlignment="1">
      <alignment horizontal="left"/>
    </xf>
    <xf numFmtId="0" fontId="9" fillId="4" borderId="27" xfId="0" applyFont="1" applyFill="1" applyBorder="1" applyAlignment="1">
      <alignment horizontal="left"/>
    </xf>
    <xf numFmtId="0" fontId="9" fillId="4" borderId="28" xfId="0" applyFont="1" applyFill="1" applyBorder="1" applyAlignment="1">
      <alignment horizontal="left"/>
    </xf>
    <xf numFmtId="0" fontId="9" fillId="4" borderId="2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7" xfId="0" applyFont="1" applyFill="1" applyBorder="1" applyAlignment="1">
      <alignment horizontal="center" vertical="center"/>
    </xf>
    <xf numFmtId="0" fontId="3" fillId="4" borderId="23" xfId="0" applyFont="1" applyFill="1" applyBorder="1" applyAlignment="1">
      <alignment horizontal="center" vertical="center" textRotation="90"/>
    </xf>
    <xf numFmtId="0" fontId="3" fillId="4" borderId="29" xfId="0" applyFont="1" applyFill="1" applyBorder="1" applyAlignment="1">
      <alignment horizontal="center" vertical="center" textRotation="90"/>
    </xf>
    <xf numFmtId="0" fontId="3" fillId="4" borderId="21" xfId="0" applyFont="1" applyFill="1" applyBorder="1" applyAlignment="1">
      <alignment horizontal="center" vertical="center" textRotation="90"/>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9" fillId="4" borderId="27" xfId="0" applyFont="1" applyFill="1" applyBorder="1" applyAlignment="1">
      <alignment horizontal="left" vertical="top"/>
    </xf>
    <xf numFmtId="0" fontId="9" fillId="4" borderId="28" xfId="0" applyFont="1" applyFill="1" applyBorder="1" applyAlignment="1">
      <alignment horizontal="left" vertical="top"/>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9" fillId="4" borderId="11" xfId="0" applyFont="1" applyFill="1" applyBorder="1" applyAlignment="1">
      <alignment horizontal="left"/>
    </xf>
    <xf numFmtId="0" fontId="9" fillId="4" borderId="26" xfId="0" applyFont="1" applyFill="1" applyBorder="1" applyAlignment="1">
      <alignment horizontal="left" vertical="center"/>
    </xf>
    <xf numFmtId="0" fontId="9" fillId="4" borderId="27" xfId="0" applyFont="1" applyFill="1" applyBorder="1" applyAlignment="1">
      <alignment horizontal="left"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applyAlignment="1">
      <alignment horizontal="center" vertical="top"/>
    </xf>
    <xf numFmtId="0" fontId="12" fillId="5" borderId="27" xfId="0" applyFont="1" applyFill="1" applyBorder="1" applyAlignment="1">
      <alignment horizontal="center" vertical="top"/>
    </xf>
    <xf numFmtId="0" fontId="12" fillId="5" borderId="28" xfId="0" applyFont="1" applyFill="1" applyBorder="1" applyAlignment="1">
      <alignment horizontal="center" vertical="top"/>
    </xf>
    <xf numFmtId="0" fontId="16" fillId="0" borderId="27" xfId="0" applyFont="1" applyBorder="1" applyAlignment="1">
      <alignment horizontal="left" vertical="center"/>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4" fillId="0" borderId="30" xfId="0" applyFont="1" applyBorder="1" applyAlignment="1">
      <alignment horizontal="center" vertical="center"/>
    </xf>
    <xf numFmtId="0" fontId="4" fillId="0" borderId="0" xfId="0" applyFont="1" applyAlignment="1">
      <alignment horizontal="center" vertical="center"/>
    </xf>
    <xf numFmtId="0" fontId="17" fillId="5" borderId="27" xfId="0" applyFont="1" applyFill="1" applyBorder="1" applyAlignment="1">
      <alignment horizontal="center" vertical="top"/>
    </xf>
    <xf numFmtId="0" fontId="17" fillId="5" borderId="28" xfId="0" applyFont="1" applyFill="1" applyBorder="1" applyAlignment="1">
      <alignment horizontal="center" vertical="top"/>
    </xf>
    <xf numFmtId="0" fontId="16" fillId="5" borderId="24"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3" xfId="0" applyFont="1" applyFill="1" applyBorder="1" applyAlignment="1">
      <alignment horizontal="left" vertical="center"/>
    </xf>
    <xf numFmtId="0" fontId="16" fillId="5" borderId="14" xfId="0" applyFont="1" applyFill="1" applyBorder="1" applyAlignment="1">
      <alignment horizontal="left" vertical="center"/>
    </xf>
    <xf numFmtId="0" fontId="16" fillId="5" borderId="26" xfId="0" applyFont="1" applyFill="1" applyBorder="1" applyAlignment="1">
      <alignment horizontal="left" vertical="top"/>
    </xf>
    <xf numFmtId="0" fontId="16" fillId="5" borderId="27" xfId="0" applyFont="1" applyFill="1" applyBorder="1" applyAlignment="1">
      <alignment horizontal="left" vertical="top"/>
    </xf>
    <xf numFmtId="0" fontId="16" fillId="5" borderId="28" xfId="0" applyFont="1" applyFill="1" applyBorder="1" applyAlignment="1">
      <alignment horizontal="left" vertical="top"/>
    </xf>
    <xf numFmtId="0" fontId="9" fillId="4" borderId="27" xfId="0" applyFont="1" applyFill="1" applyBorder="1" applyAlignment="1">
      <alignment horizontal="center"/>
    </xf>
    <xf numFmtId="0" fontId="9" fillId="4" borderId="28" xfId="0" applyFont="1" applyFill="1" applyBorder="1" applyAlignment="1">
      <alignment horizontal="center"/>
    </xf>
    <xf numFmtId="0" fontId="9" fillId="4" borderId="22" xfId="0" applyFont="1" applyFill="1" applyBorder="1" applyAlignment="1">
      <alignment horizontal="left"/>
    </xf>
    <xf numFmtId="0" fontId="9" fillId="4" borderId="22" xfId="0" applyFont="1" applyFill="1" applyBorder="1" applyAlignment="1">
      <alignment horizontal="center" vertical="center"/>
    </xf>
    <xf numFmtId="0" fontId="9" fillId="4" borderId="22" xfId="0" applyFont="1" applyFill="1" applyBorder="1" applyAlignment="1">
      <alignment vertical="top" wrapText="1"/>
    </xf>
    <xf numFmtId="0" fontId="9" fillId="4" borderId="22" xfId="0" applyFont="1" applyFill="1" applyBorder="1" applyAlignment="1"/>
    <xf numFmtId="0" fontId="4" fillId="4" borderId="23" xfId="0" applyFont="1" applyFill="1" applyBorder="1" applyAlignment="1">
      <alignment horizontal="center"/>
    </xf>
    <xf numFmtId="0" fontId="4"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9" fillId="4" borderId="26" xfId="0" applyFont="1" applyFill="1" applyBorder="1" applyAlignment="1">
      <alignment horizontal="center"/>
    </xf>
    <xf numFmtId="0" fontId="60" fillId="9" borderId="24" xfId="0" applyFont="1" applyFill="1" applyBorder="1" applyAlignment="1">
      <alignment horizontal="left"/>
    </xf>
    <xf numFmtId="0" fontId="60" fillId="9" borderId="11" xfId="0" applyFont="1" applyFill="1" applyBorder="1" applyAlignment="1">
      <alignment horizontal="left"/>
    </xf>
    <xf numFmtId="0" fontId="60" fillId="9" borderId="25" xfId="0" applyFont="1" applyFill="1" applyBorder="1" applyAlignment="1">
      <alignment horizontal="left"/>
    </xf>
    <xf numFmtId="0" fontId="16" fillId="0" borderId="28" xfId="0" applyFont="1" applyBorder="1" applyAlignment="1">
      <alignment horizontal="left" vertical="center"/>
    </xf>
    <xf numFmtId="0" fontId="3" fillId="4" borderId="22" xfId="0" applyFont="1" applyFill="1" applyBorder="1" applyAlignment="1">
      <alignment horizontal="center" wrapText="1"/>
    </xf>
    <xf numFmtId="0" fontId="30" fillId="4" borderId="22" xfId="2" applyFont="1" applyFill="1" applyBorder="1" applyAlignment="1">
      <alignment horizontal="center" wrapText="1"/>
    </xf>
    <xf numFmtId="0" fontId="4" fillId="0" borderId="0" xfId="0" applyFont="1" applyBorder="1" applyAlignment="1">
      <alignment horizontal="center" wrapText="1"/>
    </xf>
    <xf numFmtId="0" fontId="4" fillId="0" borderId="30" xfId="0" applyFont="1" applyBorder="1" applyAlignment="1">
      <alignment horizont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2" fillId="5" borderId="22" xfId="0" applyFont="1" applyFill="1" applyBorder="1" applyAlignment="1">
      <alignment horizontal="left" vertical="center" wrapText="1"/>
    </xf>
    <xf numFmtId="0" fontId="4" fillId="0" borderId="11" xfId="0" applyFont="1" applyBorder="1" applyAlignment="1">
      <alignment horizontal="center" wrapText="1"/>
    </xf>
    <xf numFmtId="0" fontId="3" fillId="4" borderId="22" xfId="0" applyFont="1" applyFill="1" applyBorder="1" applyAlignment="1">
      <alignment horizontal="left" wrapText="1"/>
    </xf>
    <xf numFmtId="0" fontId="12" fillId="5" borderId="22" xfId="0" applyFont="1" applyFill="1" applyBorder="1" applyAlignment="1">
      <alignment horizontal="left" wrapText="1"/>
    </xf>
    <xf numFmtId="0" fontId="4" fillId="0" borderId="22" xfId="0" applyFont="1" applyBorder="1" applyAlignment="1">
      <alignment horizontal="center" vertical="center" wrapText="1"/>
    </xf>
    <xf numFmtId="0" fontId="4" fillId="5"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4" fillId="5" borderId="22" xfId="0" applyFont="1" applyFill="1" applyBorder="1" applyAlignment="1">
      <alignment horizontal="center" vertical="center"/>
    </xf>
    <xf numFmtId="0" fontId="12" fillId="5" borderId="26" xfId="0" applyFont="1" applyFill="1" applyBorder="1" applyAlignment="1">
      <alignment horizontal="center" vertical="top" wrapText="1"/>
    </xf>
    <xf numFmtId="0" fontId="12" fillId="5" borderId="28" xfId="0" applyFont="1" applyFill="1" applyBorder="1" applyAlignment="1">
      <alignment horizontal="center" vertical="top" wrapText="1"/>
    </xf>
    <xf numFmtId="0" fontId="4" fillId="5" borderId="2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2" fillId="5" borderId="26"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2" xfId="0" applyFont="1" applyFill="1" applyBorder="1" applyAlignment="1">
      <alignment horizontal="center" vertical="center" wrapText="1"/>
    </xf>
    <xf numFmtId="9" fontId="12" fillId="5" borderId="22" xfId="1" applyFont="1" applyFill="1" applyBorder="1" applyAlignment="1">
      <alignment horizontal="center" vertical="center" wrapText="1"/>
    </xf>
    <xf numFmtId="0" fontId="12" fillId="5" borderId="22" xfId="0" applyFont="1" applyFill="1" applyBorder="1" applyAlignment="1">
      <alignment horizontal="center" wrapText="1"/>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2" fillId="5" borderId="28" xfId="0" applyFont="1" applyFill="1" applyBorder="1" applyAlignment="1">
      <alignment horizontal="center" wrapText="1"/>
    </xf>
    <xf numFmtId="0" fontId="16" fillId="0" borderId="24" xfId="0" applyFont="1" applyBorder="1" applyAlignment="1">
      <alignment horizontal="left" vertical="center" wrapText="1"/>
    </xf>
    <xf numFmtId="0" fontId="16" fillId="0" borderId="11" xfId="0" applyFont="1" applyBorder="1" applyAlignment="1">
      <alignment horizontal="left" vertical="center" wrapText="1"/>
    </xf>
    <xf numFmtId="0" fontId="16"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2" fillId="5" borderId="26" xfId="0" applyFont="1" applyFill="1" applyBorder="1" applyAlignment="1">
      <alignment horizontal="left" vertical="top"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0" fontId="12" fillId="5" borderId="22"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0" xfId="0" applyFont="1" applyFill="1" applyBorder="1" applyAlignment="1">
      <alignment horizontal="left" vertical="top" wrapText="1"/>
    </xf>
    <xf numFmtId="0" fontId="16" fillId="5" borderId="22"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3" fillId="4" borderId="22" xfId="0" applyFont="1" applyFill="1" applyBorder="1" applyAlignment="1">
      <alignment horizontal="left"/>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16" fillId="5" borderId="26" xfId="0" applyFont="1" applyFill="1" applyBorder="1" applyAlignment="1">
      <alignment horizontal="left" wrapText="1"/>
    </xf>
    <xf numFmtId="0" fontId="16" fillId="5" borderId="27" xfId="0" applyFont="1" applyFill="1" applyBorder="1" applyAlignment="1">
      <alignment horizontal="left" wrapText="1"/>
    </xf>
    <xf numFmtId="0" fontId="16" fillId="5" borderId="28" xfId="0" applyFont="1" applyFill="1" applyBorder="1" applyAlignment="1">
      <alignment horizontal="left" wrapText="1"/>
    </xf>
    <xf numFmtId="0" fontId="9" fillId="4" borderId="26" xfId="9" applyFont="1" applyFill="1" applyBorder="1" applyAlignment="1">
      <alignment horizontal="left" vertical="center"/>
    </xf>
    <xf numFmtId="0" fontId="9" fillId="4" borderId="27" xfId="9" applyFont="1" applyFill="1" applyBorder="1" applyAlignment="1">
      <alignment horizontal="left" vertical="center"/>
    </xf>
    <xf numFmtId="0" fontId="3" fillId="3" borderId="26" xfId="10" applyFont="1" applyFill="1" applyBorder="1" applyAlignment="1">
      <alignment horizontal="center" vertical="center" wrapText="1"/>
    </xf>
    <xf numFmtId="0" fontId="3" fillId="3" borderId="27" xfId="10" applyFont="1" applyFill="1" applyBorder="1" applyAlignment="1">
      <alignment horizontal="center" vertical="center" wrapText="1"/>
    </xf>
    <xf numFmtId="14" fontId="9" fillId="4" borderId="26" xfId="9" applyNumberFormat="1" applyFont="1" applyFill="1" applyBorder="1" applyAlignment="1">
      <alignment horizontal="left" vertical="top"/>
    </xf>
    <xf numFmtId="14" fontId="9" fillId="4" borderId="27" xfId="9" applyNumberFormat="1" applyFont="1" applyFill="1" applyBorder="1" applyAlignment="1">
      <alignment horizontal="left" vertical="top"/>
    </xf>
    <xf numFmtId="14" fontId="9" fillId="4" borderId="28" xfId="9" applyNumberFormat="1" applyFont="1" applyFill="1" applyBorder="1" applyAlignment="1">
      <alignment horizontal="left" vertical="top"/>
    </xf>
    <xf numFmtId="2" fontId="9" fillId="4" borderId="22" xfId="10" applyNumberFormat="1" applyFont="1" applyFill="1" applyBorder="1" applyAlignment="1">
      <alignment horizontal="center" vertical="center" wrapText="1"/>
    </xf>
    <xf numFmtId="2" fontId="9" fillId="4" borderId="26" xfId="10" applyNumberFormat="1" applyFont="1" applyFill="1" applyBorder="1" applyAlignment="1">
      <alignment horizontal="center" vertical="center" wrapText="1"/>
    </xf>
    <xf numFmtId="2" fontId="9" fillId="4" borderId="27" xfId="10" applyNumberFormat="1" applyFont="1" applyFill="1" applyBorder="1" applyAlignment="1">
      <alignment horizontal="center" vertical="center" wrapText="1"/>
    </xf>
    <xf numFmtId="2" fontId="9" fillId="4" borderId="31" xfId="10" applyNumberFormat="1" applyFont="1" applyFill="1" applyBorder="1" applyAlignment="1">
      <alignment horizontal="center" vertical="center" wrapText="1"/>
    </xf>
    <xf numFmtId="0" fontId="3" fillId="6" borderId="22" xfId="0" applyFont="1" applyFill="1" applyBorder="1" applyAlignment="1">
      <alignment horizontal="center" vertical="center" textRotation="90"/>
    </xf>
    <xf numFmtId="0" fontId="4" fillId="0" borderId="32" xfId="0" applyFont="1" applyBorder="1" applyAlignment="1">
      <alignment horizontal="left" vertical="center" wrapText="1"/>
    </xf>
    <xf numFmtId="0" fontId="4" fillId="0" borderId="2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4" fillId="0" borderId="32"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horizontal="left" vertical="center"/>
    </xf>
    <xf numFmtId="0" fontId="3" fillId="6" borderId="23"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21" xfId="0" applyFont="1" applyFill="1" applyBorder="1" applyAlignment="1">
      <alignment horizontal="center" vertical="center" textRotation="90"/>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15" fillId="0" borderId="26" xfId="0" applyFont="1" applyBorder="1" applyAlignment="1">
      <alignment horizontal="center"/>
    </xf>
    <xf numFmtId="0" fontId="15" fillId="0" borderId="27" xfId="0" applyFont="1" applyBorder="1" applyAlignment="1">
      <alignment horizontal="center"/>
    </xf>
    <xf numFmtId="0" fontId="15" fillId="0" borderId="32" xfId="0" applyFont="1" applyBorder="1" applyAlignment="1">
      <alignment horizontal="center"/>
    </xf>
    <xf numFmtId="9" fontId="15" fillId="0" borderId="22" xfId="1" applyFont="1" applyBorder="1" applyAlignment="1">
      <alignment horizontal="center"/>
    </xf>
    <xf numFmtId="0" fontId="3" fillId="6" borderId="18" xfId="0" applyFont="1" applyFill="1" applyBorder="1" applyAlignment="1">
      <alignment horizontal="center" vertical="center" textRotation="90"/>
    </xf>
    <xf numFmtId="0" fontId="15" fillId="5" borderId="54" xfId="0" applyFont="1" applyFill="1" applyBorder="1" applyAlignment="1">
      <alignment horizontal="left" wrapText="1"/>
    </xf>
    <xf numFmtId="0" fontId="69" fillId="4" borderId="54" xfId="0" applyFont="1" applyFill="1" applyBorder="1" applyAlignment="1">
      <alignment horizontal="left" vertical="top" wrapText="1"/>
    </xf>
    <xf numFmtId="0" fontId="9" fillId="4" borderId="54" xfId="0" applyFont="1" applyFill="1" applyBorder="1" applyAlignment="1">
      <alignment horizontal="left" vertical="center" wrapText="1"/>
    </xf>
    <xf numFmtId="0" fontId="5" fillId="5" borderId="54" xfId="0" applyFont="1" applyFill="1" applyBorder="1" applyAlignment="1">
      <alignment horizontal="left" vertical="center" wrapText="1"/>
    </xf>
    <xf numFmtId="0" fontId="72" fillId="4" borderId="54" xfId="0" applyFont="1" applyFill="1" applyBorder="1" applyAlignment="1">
      <alignment horizontal="left" vertical="top" wrapText="1"/>
    </xf>
    <xf numFmtId="0" fontId="9" fillId="4" borderId="54" xfId="0" applyFont="1" applyFill="1" applyBorder="1" applyAlignment="1">
      <alignment horizontal="left" vertical="top" wrapText="1"/>
    </xf>
    <xf numFmtId="0" fontId="5" fillId="5" borderId="54" xfId="0" applyFont="1" applyFill="1" applyBorder="1" applyAlignment="1">
      <alignment wrapText="1"/>
    </xf>
    <xf numFmtId="0" fontId="69" fillId="4" borderId="54" xfId="0" applyFont="1" applyFill="1" applyBorder="1" applyAlignment="1">
      <alignment vertical="top" wrapText="1"/>
    </xf>
    <xf numFmtId="0" fontId="70" fillId="4" borderId="54" xfId="0" applyFont="1" applyFill="1" applyBorder="1" applyAlignment="1">
      <alignment horizontal="left" vertical="top" wrapText="1"/>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Excel Built-in Percent" xfId="34" xr:uid="{00000000-0005-0000-0000-000005000000}"/>
    <cellStyle name="Graphics" xfId="21" xr:uid="{00000000-0005-0000-0000-000006000000}"/>
    <cellStyle name="Heading" xfId="22" xr:uid="{00000000-0005-0000-0000-000007000000}"/>
    <cellStyle name="Heading1" xfId="23" xr:uid="{00000000-0005-0000-0000-000008000000}"/>
    <cellStyle name="Hipervínculo" xfId="2" builtinId="8"/>
    <cellStyle name="Hipervínculo 2" xfId="7" xr:uid="{00000000-0005-0000-0000-00000A000000}"/>
    <cellStyle name="Hipervínculo 2 2" xfId="11" xr:uid="{00000000-0005-0000-0000-00000B000000}"/>
    <cellStyle name="Millares 2" xfId="5" xr:uid="{00000000-0005-0000-0000-00000C000000}"/>
    <cellStyle name="Millares 3" xfId="24" xr:uid="{00000000-0005-0000-0000-00000D000000}"/>
    <cellStyle name="Millares 4" xfId="33" xr:uid="{00000000-0005-0000-0000-00000E000000}"/>
    <cellStyle name="Normal" xfId="0" builtinId="0"/>
    <cellStyle name="Normal 2" xfId="25" xr:uid="{00000000-0005-0000-0000-000010000000}"/>
    <cellStyle name="Normal 2 2" xfId="26" xr:uid="{00000000-0005-0000-0000-000011000000}"/>
    <cellStyle name="Normal 2 2 2" xfId="9" xr:uid="{00000000-0005-0000-0000-000012000000}"/>
    <cellStyle name="Normal 2 3" xfId="4" xr:uid="{00000000-0005-0000-0000-000013000000}"/>
    <cellStyle name="Normal 3" xfId="8" xr:uid="{00000000-0005-0000-0000-000014000000}"/>
    <cellStyle name="Normal 3 2" xfId="10" xr:uid="{00000000-0005-0000-0000-000015000000}"/>
    <cellStyle name="Normal 3 3" xfId="15" xr:uid="{00000000-0005-0000-0000-000016000000}"/>
    <cellStyle name="Normal 4" xfId="6" xr:uid="{00000000-0005-0000-0000-000017000000}"/>
    <cellStyle name="Normal 5" xfId="27" xr:uid="{00000000-0005-0000-0000-000018000000}"/>
    <cellStyle name="Normal 5 2" xfId="12" xr:uid="{00000000-0005-0000-0000-000019000000}"/>
    <cellStyle name="Normal 6" xfId="28" xr:uid="{00000000-0005-0000-0000-00001A000000}"/>
    <cellStyle name="Normal 6 2" xfId="29" xr:uid="{00000000-0005-0000-0000-00001B000000}"/>
    <cellStyle name="Normal 6 3" xfId="13"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1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00000000-0008-0000-0000-000002000000}"/>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00000000-0008-0000-0000-000003000000}"/>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00000000-0008-0000-0100-000003000000}"/>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00000000-0008-0000-0100-000005000000}"/>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67236</xdr:colOff>
      <xdr:row>4</xdr:row>
      <xdr:rowOff>156882</xdr:rowOff>
    </xdr:from>
    <xdr:to>
      <xdr:col>33</xdr:col>
      <xdr:colOff>685800</xdr:colOff>
      <xdr:row>5</xdr:row>
      <xdr:rowOff>19050</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a:off x="438711" y="833157"/>
          <a:ext cx="7447989" cy="2409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149678</xdr:rowOff>
    </xdr:to>
    <xdr:sp macro="" textlink="">
      <xdr:nvSpPr>
        <xdr:cNvPr id="5" name="4 Cuadro de texto">
          <a:extLst>
            <a:ext uri="{FF2B5EF4-FFF2-40B4-BE49-F238E27FC236}">
              <a16:creationId xmlns:a16="http://schemas.microsoft.com/office/drawing/2014/main" id="{00000000-0008-0000-0200-000005000000}"/>
            </a:ext>
          </a:extLst>
        </xdr:cNvPr>
        <xdr:cNvSpPr txBox="1"/>
      </xdr:nvSpPr>
      <xdr:spPr>
        <a:xfrm>
          <a:off x="400050" y="847726"/>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169208</xdr:colOff>
      <xdr:row>5</xdr:row>
      <xdr:rowOff>47625</xdr:rowOff>
    </xdr:from>
    <xdr:to>
      <xdr:col>33</xdr:col>
      <xdr:colOff>652182</xdr:colOff>
      <xdr:row>6</xdr:row>
      <xdr:rowOff>0</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5893733" y="885825"/>
          <a:ext cx="1959349"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a:t>
          </a:r>
          <a:r>
            <a:rPr lang="es-CO" sz="800" baseline="0">
              <a:effectLst/>
              <a:latin typeface="Arial"/>
              <a:ea typeface="Times New Roman"/>
            </a:rPr>
            <a:t> 5</a:t>
          </a:r>
          <a:r>
            <a:rPr lang="es-CO" sz="800">
              <a:effectLst/>
              <a:latin typeface="Arial"/>
              <a:ea typeface="Times New Roman"/>
            </a:rPr>
            <a:t> de 2020</a:t>
          </a:r>
          <a:endParaRPr lang="es-CO" sz="1200">
            <a:effectLst/>
            <a:latin typeface="Times New Roman"/>
            <a:ea typeface="Times New Roman"/>
          </a:endParaRPr>
        </a:p>
      </xdr:txBody>
    </xdr:sp>
    <xdr:clientData/>
  </xdr:twoCellAnchor>
  <xdr:twoCellAnchor editAs="oneCell">
    <xdr:from>
      <xdr:col>1</xdr:col>
      <xdr:colOff>114300</xdr:colOff>
      <xdr:row>0</xdr:row>
      <xdr:rowOff>0</xdr:rowOff>
    </xdr:from>
    <xdr:to>
      <xdr:col>2</xdr:col>
      <xdr:colOff>1203737</xdr:colOff>
      <xdr:row>4</xdr:row>
      <xdr:rowOff>43115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5775" y="0"/>
          <a:ext cx="1822862" cy="719390"/>
        </a:xfrm>
        <a:prstGeom prst="rect">
          <a:avLst/>
        </a:prstGeom>
      </xdr:spPr>
    </xdr:pic>
    <xdr:clientData/>
  </xdr:twoCellAnchor>
  <xdr:twoCellAnchor editAs="oneCell">
    <xdr:from>
      <xdr:col>10</xdr:col>
      <xdr:colOff>247649</xdr:colOff>
      <xdr:row>70</xdr:row>
      <xdr:rowOff>38100</xdr:rowOff>
    </xdr:from>
    <xdr:to>
      <xdr:col>21</xdr:col>
      <xdr:colOff>19049</xdr:colOff>
      <xdr:row>75</xdr:row>
      <xdr:rowOff>26747</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6067424" y="23260050"/>
          <a:ext cx="2676525"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00000000-0008-0000-0300-000002000000}"/>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300-000003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00000000-0008-0000-0300-000004000000}"/>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00000000-0008-0000-0300-000007000000}"/>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00000000-0008-0000-0300-000008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00000000-0008-0000-0300-000009000000}"/>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00000000-0008-0000-0400-000002000000}"/>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400-000003000000}"/>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0000000-0008-0000-0400-000004000000}"/>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500-00000300000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00000000-0008-0000-0500-000004000000}"/>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6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6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6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CTA%20DE%20SEGUIMIENTO%20SISTEMATIZADA%20OPS%20310%20O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ep"/>
      <sheetName val="mun"/>
      <sheetName val="Hoja4"/>
      <sheetName val="Acta"/>
      <sheetName val="Anexo 1 IPS"/>
      <sheetName val="Plan de accion"/>
      <sheetName val="Anexo 2 IPS Atencion de parto"/>
      <sheetName val="Anexo 3 Secretarias de salud"/>
      <sheetName val="Sistematización"/>
      <sheetName val="Hoja1"/>
    </sheetNames>
    <sheetDataSet>
      <sheetData sheetId="0">
        <row r="4">
          <cell r="A4" t="str">
            <v>Publica</v>
          </cell>
        </row>
        <row r="5">
          <cell r="A5" t="str">
            <v>Privada</v>
          </cell>
        </row>
        <row r="24">
          <cell r="A24" t="str">
            <v>Modem USB para Internet</v>
          </cell>
        </row>
        <row r="25">
          <cell r="A25" t="str">
            <v xml:space="preserve"> WIFI</v>
          </cell>
        </row>
        <row r="26">
          <cell r="A26" t="str">
            <v>CABLE RED</v>
          </cell>
        </row>
        <row r="31">
          <cell r="A31" t="str">
            <v>Windows XP</v>
          </cell>
        </row>
        <row r="32">
          <cell r="A32" t="str">
            <v>Windows Vista</v>
          </cell>
        </row>
        <row r="33">
          <cell r="A33" t="str">
            <v>Windows 7</v>
          </cell>
        </row>
        <row r="34">
          <cell r="A34" t="str">
            <v xml:space="preserve"> Otro</v>
          </cell>
        </row>
        <row r="36">
          <cell r="A36" t="str">
            <v>Office 95</v>
          </cell>
        </row>
        <row r="37">
          <cell r="A37" t="str">
            <v>Office 97 </v>
          </cell>
        </row>
        <row r="38">
          <cell r="A38" t="str">
            <v>Office 2.000</v>
          </cell>
        </row>
        <row r="39">
          <cell r="A39" t="str">
            <v>Office XP</v>
          </cell>
        </row>
        <row r="40">
          <cell r="A40" t="str">
            <v>Office 2.003</v>
          </cell>
        </row>
        <row r="41">
          <cell r="A41" t="str">
            <v xml:space="preserve"> Office 2.007</v>
          </cell>
        </row>
        <row r="42">
          <cell r="A42" t="str">
            <v>Office 2.010</v>
          </cell>
        </row>
        <row r="43">
          <cell r="A43" t="str">
            <v>Office 2.013</v>
          </cell>
        </row>
        <row r="44">
          <cell r="A44" t="str">
            <v>Microsoft Office 365</v>
          </cell>
        </row>
        <row r="45">
          <cell r="A45" t="str">
            <v>Open Office</v>
          </cell>
        </row>
        <row r="46">
          <cell r="A46" t="str">
            <v>Otro</v>
          </cell>
        </row>
        <row r="51">
          <cell r="A51" t="str">
            <v>Escritorio</v>
          </cell>
        </row>
        <row r="52">
          <cell r="A52" t="str">
            <v>Portatil</v>
          </cell>
        </row>
        <row r="53">
          <cell r="A53" t="str">
            <v>Tablet</v>
          </cell>
        </row>
      </sheetData>
      <sheetData sheetId="1"/>
      <sheetData sheetId="2" refreshError="1"/>
      <sheetData sheetId="3" refreshError="1"/>
      <sheetData sheetId="4"/>
      <sheetData sheetId="5"/>
      <sheetData sheetId="6" refreshError="1"/>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2578125" defaultRowHeight="12.75" x14ac:dyDescent="0.2"/>
  <cols>
    <col min="1" max="1" width="5.140625" style="4" customWidth="1"/>
    <col min="2" max="2" width="30.140625" style="3" customWidth="1"/>
    <col min="3" max="3" width="16.28515625" style="3" customWidth="1"/>
    <col min="4" max="4" width="5.85546875" style="3" customWidth="1"/>
    <col min="5" max="5" width="7.5703125" style="3" customWidth="1"/>
    <col min="6" max="9" width="4.7109375" style="65" customWidth="1"/>
    <col min="10" max="10" width="23.42578125" style="29" customWidth="1"/>
    <col min="11" max="11" width="14.85546875" style="29" customWidth="1"/>
    <col min="12" max="12" width="15.140625" style="29" customWidth="1"/>
    <col min="13" max="16384" width="11.42578125" style="3"/>
  </cols>
  <sheetData>
    <row r="1" spans="1:12" ht="18.75" customHeight="1" x14ac:dyDescent="0.2">
      <c r="A1" s="1"/>
      <c r="B1" s="482"/>
      <c r="C1" s="482"/>
      <c r="D1" s="482"/>
      <c r="E1" s="482"/>
      <c r="F1" s="482"/>
      <c r="G1" s="482"/>
      <c r="H1" s="482"/>
      <c r="I1" s="482"/>
      <c r="J1" s="2"/>
      <c r="K1" s="2"/>
      <c r="L1" s="2"/>
    </row>
    <row r="2" spans="1:12" ht="18.75" customHeight="1" x14ac:dyDescent="0.2">
      <c r="A2" s="1"/>
      <c r="B2" s="482"/>
      <c r="C2" s="483" t="s">
        <v>0</v>
      </c>
      <c r="D2" s="483"/>
      <c r="E2" s="483"/>
      <c r="F2" s="483"/>
      <c r="G2" s="483"/>
      <c r="H2" s="483"/>
      <c r="I2" s="483"/>
      <c r="J2" s="483"/>
      <c r="K2" s="483"/>
      <c r="L2" s="483"/>
    </row>
    <row r="3" spans="1:12" ht="18.75" customHeight="1" x14ac:dyDescent="0.2">
      <c r="A3" s="1"/>
      <c r="B3" s="482"/>
      <c r="C3" s="483"/>
      <c r="D3" s="483"/>
      <c r="E3" s="483"/>
      <c r="F3" s="483"/>
      <c r="G3" s="483"/>
      <c r="H3" s="483"/>
      <c r="I3" s="483"/>
      <c r="J3" s="483"/>
      <c r="K3" s="483"/>
      <c r="L3" s="483"/>
    </row>
    <row r="4" spans="1:12" ht="18.75" customHeight="1" x14ac:dyDescent="0.2">
      <c r="A4" s="1"/>
      <c r="B4" s="482"/>
      <c r="C4" s="483"/>
      <c r="D4" s="483"/>
      <c r="E4" s="483"/>
      <c r="F4" s="483"/>
      <c r="G4" s="483"/>
      <c r="H4" s="483"/>
      <c r="I4" s="483"/>
      <c r="J4" s="483"/>
      <c r="K4" s="483"/>
      <c r="L4" s="483"/>
    </row>
    <row r="5" spans="1:12" ht="18.75" customHeight="1" x14ac:dyDescent="0.2">
      <c r="A5" s="1"/>
      <c r="B5" s="482"/>
      <c r="C5" s="482"/>
      <c r="D5" s="482"/>
      <c r="E5" s="482"/>
      <c r="F5" s="482"/>
      <c r="G5" s="482"/>
      <c r="H5" s="482"/>
      <c r="I5" s="482"/>
      <c r="J5" s="2"/>
      <c r="K5" s="2"/>
      <c r="L5" s="2"/>
    </row>
    <row r="6" spans="1:12" ht="18.75" customHeight="1" x14ac:dyDescent="0.2">
      <c r="A6" s="1"/>
      <c r="B6" s="482"/>
      <c r="C6" s="482"/>
      <c r="D6" s="482"/>
      <c r="E6" s="482"/>
      <c r="F6" s="482"/>
      <c r="G6" s="482"/>
      <c r="H6" s="482"/>
      <c r="I6" s="482"/>
      <c r="J6" s="2"/>
      <c r="K6" s="2"/>
      <c r="L6" s="2"/>
    </row>
    <row r="7" spans="1:12" x14ac:dyDescent="0.2">
      <c r="A7" s="1"/>
      <c r="B7" s="482"/>
      <c r="C7" s="482"/>
      <c r="D7" s="482"/>
      <c r="E7" s="482"/>
      <c r="F7" s="482"/>
      <c r="G7" s="482"/>
      <c r="H7" s="482"/>
      <c r="I7" s="482"/>
      <c r="J7" s="2"/>
      <c r="K7" s="2"/>
      <c r="L7" s="2"/>
    </row>
    <row r="8" spans="1:12" x14ac:dyDescent="0.2">
      <c r="B8" s="484" t="s">
        <v>1</v>
      </c>
      <c r="C8" s="485"/>
      <c r="D8" s="485"/>
      <c r="E8" s="485"/>
      <c r="F8" s="485"/>
      <c r="G8" s="485"/>
      <c r="H8" s="485"/>
      <c r="I8" s="485"/>
      <c r="J8" s="485"/>
      <c r="K8" s="485"/>
      <c r="L8" s="485"/>
    </row>
    <row r="9" spans="1:12" x14ac:dyDescent="0.2">
      <c r="B9" s="492" t="s">
        <v>2</v>
      </c>
      <c r="C9" s="5"/>
      <c r="D9" s="5" t="s">
        <v>3</v>
      </c>
      <c r="E9" s="5" t="s">
        <v>4</v>
      </c>
      <c r="F9" s="486" t="s">
        <v>4</v>
      </c>
      <c r="G9" s="488"/>
      <c r="H9" s="486" t="s">
        <v>5</v>
      </c>
      <c r="I9" s="488"/>
      <c r="J9" s="6" t="s">
        <v>6</v>
      </c>
      <c r="K9" s="6" t="s">
        <v>7</v>
      </c>
      <c r="L9" s="6" t="s">
        <v>8</v>
      </c>
    </row>
    <row r="10" spans="1:12" x14ac:dyDescent="0.2">
      <c r="B10" s="493"/>
      <c r="C10" s="5" t="s">
        <v>9</v>
      </c>
      <c r="D10" s="7"/>
      <c r="E10" s="7"/>
      <c r="F10" s="495"/>
      <c r="G10" s="496"/>
      <c r="H10" s="495"/>
      <c r="I10" s="496"/>
      <c r="J10" s="8"/>
      <c r="K10" s="6"/>
      <c r="L10" s="6"/>
    </row>
    <row r="11" spans="1:12" x14ac:dyDescent="0.2">
      <c r="B11" s="494"/>
      <c r="C11" s="9" t="s">
        <v>10</v>
      </c>
      <c r="D11" s="9"/>
      <c r="E11" s="9"/>
      <c r="F11" s="486"/>
      <c r="G11" s="488"/>
      <c r="H11" s="486"/>
      <c r="I11" s="488"/>
      <c r="J11" s="10"/>
      <c r="K11" s="10"/>
      <c r="L11" s="10"/>
    </row>
    <row r="12" spans="1:12" x14ac:dyDescent="0.2">
      <c r="B12" s="5" t="s">
        <v>11</v>
      </c>
      <c r="C12" s="486"/>
      <c r="D12" s="487"/>
      <c r="E12" s="487"/>
      <c r="F12" s="487"/>
      <c r="G12" s="487"/>
      <c r="H12" s="487"/>
      <c r="I12" s="487"/>
      <c r="J12" s="487"/>
      <c r="K12" s="487"/>
      <c r="L12" s="488"/>
    </row>
    <row r="13" spans="1:12" ht="25.5" x14ac:dyDescent="0.2">
      <c r="B13" s="11" t="s">
        <v>12</v>
      </c>
      <c r="C13" s="489"/>
      <c r="D13" s="489"/>
      <c r="E13" s="489"/>
      <c r="F13" s="489"/>
      <c r="G13" s="489"/>
      <c r="H13" s="489"/>
      <c r="I13" s="489"/>
      <c r="J13" s="489"/>
      <c r="K13" s="489"/>
      <c r="L13" s="489"/>
    </row>
    <row r="14" spans="1:12" x14ac:dyDescent="0.2">
      <c r="B14" s="5" t="s">
        <v>13</v>
      </c>
      <c r="C14" s="490"/>
      <c r="D14" s="489"/>
      <c r="E14" s="489"/>
      <c r="F14" s="489"/>
      <c r="G14" s="489"/>
      <c r="H14" s="489"/>
      <c r="I14" s="489"/>
      <c r="J14" s="489"/>
      <c r="K14" s="489"/>
      <c r="L14" s="489"/>
    </row>
    <row r="15" spans="1:12" x14ac:dyDescent="0.2">
      <c r="B15" s="5" t="s">
        <v>14</v>
      </c>
      <c r="C15" s="491"/>
      <c r="D15" s="491"/>
      <c r="E15" s="491"/>
      <c r="F15" s="491"/>
      <c r="G15" s="491"/>
      <c r="H15" s="491"/>
      <c r="I15" s="491"/>
      <c r="J15" s="491"/>
      <c r="K15" s="491"/>
      <c r="L15" s="491"/>
    </row>
    <row r="16" spans="1:12" ht="25.5" x14ac:dyDescent="0.2">
      <c r="B16" s="11" t="s">
        <v>15</v>
      </c>
      <c r="C16" s="491"/>
      <c r="D16" s="491"/>
      <c r="E16" s="491"/>
      <c r="F16" s="491"/>
      <c r="G16" s="491"/>
      <c r="H16" s="491"/>
      <c r="I16" s="491"/>
      <c r="J16" s="491"/>
      <c r="K16" s="491"/>
      <c r="L16" s="491"/>
    </row>
    <row r="17" spans="1:22" x14ac:dyDescent="0.2">
      <c r="B17" s="5" t="s">
        <v>16</v>
      </c>
      <c r="C17" s="491"/>
      <c r="D17" s="491"/>
      <c r="E17" s="491"/>
      <c r="F17" s="491"/>
      <c r="G17" s="491"/>
      <c r="H17" s="491"/>
      <c r="I17" s="491"/>
      <c r="J17" s="491"/>
      <c r="K17" s="491"/>
      <c r="L17" s="491"/>
      <c r="M17" s="12"/>
      <c r="N17" s="12"/>
      <c r="O17" s="12"/>
      <c r="P17" s="12"/>
      <c r="Q17" s="12"/>
      <c r="R17" s="12"/>
      <c r="S17" s="12"/>
      <c r="T17" s="12"/>
      <c r="U17" s="12"/>
      <c r="V17" s="12"/>
    </row>
    <row r="18" spans="1:22" s="17" customFormat="1" ht="63" customHeight="1" x14ac:dyDescent="0.2">
      <c r="A18" s="13"/>
      <c r="B18" s="14" t="s">
        <v>17</v>
      </c>
      <c r="C18" s="511" t="s">
        <v>18</v>
      </c>
      <c r="D18" s="511"/>
      <c r="E18" s="15" t="s">
        <v>19</v>
      </c>
      <c r="F18" s="512" t="s">
        <v>20</v>
      </c>
      <c r="G18" s="512"/>
      <c r="H18" s="513" t="s">
        <v>21</v>
      </c>
      <c r="I18" s="514"/>
      <c r="J18" s="515"/>
      <c r="K18" s="516" t="s">
        <v>22</v>
      </c>
      <c r="L18" s="517"/>
      <c r="M18" s="16"/>
      <c r="N18" s="16"/>
      <c r="O18" s="16"/>
      <c r="P18" s="16"/>
      <c r="Q18" s="16"/>
      <c r="R18" s="16"/>
      <c r="S18" s="16"/>
      <c r="T18" s="16"/>
      <c r="U18" s="16"/>
      <c r="V18" s="16"/>
    </row>
    <row r="19" spans="1:22" x14ac:dyDescent="0.2">
      <c r="B19" s="18"/>
      <c r="C19" s="518"/>
      <c r="D19" s="518"/>
      <c r="E19" s="18"/>
      <c r="F19" s="518"/>
      <c r="G19" s="518"/>
      <c r="H19" s="518"/>
      <c r="I19" s="518"/>
      <c r="J19" s="18"/>
      <c r="K19" s="18"/>
      <c r="L19" s="19"/>
      <c r="M19" s="16"/>
      <c r="N19" s="16"/>
      <c r="O19" s="16"/>
      <c r="P19" s="16"/>
      <c r="Q19" s="16"/>
      <c r="R19" s="16"/>
      <c r="S19" s="16"/>
      <c r="T19" s="16"/>
      <c r="U19" s="16"/>
      <c r="V19" s="16"/>
    </row>
    <row r="20" spans="1:22" ht="15" customHeight="1" x14ac:dyDescent="0.2">
      <c r="B20" s="497" t="s">
        <v>23</v>
      </c>
      <c r="C20" s="497"/>
      <c r="D20" s="497"/>
      <c r="E20" s="497"/>
      <c r="F20" s="497"/>
      <c r="G20" s="497"/>
      <c r="H20" s="497"/>
      <c r="I20" s="497"/>
      <c r="J20" s="20">
        <v>0.32</v>
      </c>
      <c r="K20" s="21"/>
      <c r="L20" s="22">
        <f>(F59+H59)*J20/J59</f>
        <v>0.30315789473684207</v>
      </c>
      <c r="M20" s="16"/>
      <c r="N20" s="16"/>
      <c r="O20" s="16"/>
      <c r="P20" s="16"/>
      <c r="Q20" s="16"/>
      <c r="R20" s="16"/>
      <c r="S20" s="16"/>
      <c r="T20" s="16"/>
      <c r="U20" s="16"/>
      <c r="V20" s="16"/>
    </row>
    <row r="21" spans="1:22" ht="15" customHeight="1" x14ac:dyDescent="0.2">
      <c r="B21" s="498" t="s">
        <v>24</v>
      </c>
      <c r="C21" s="498"/>
      <c r="D21" s="498"/>
      <c r="E21" s="498"/>
      <c r="F21" s="23" t="s">
        <v>25</v>
      </c>
      <c r="G21" s="23" t="s">
        <v>26</v>
      </c>
      <c r="H21" s="23" t="s">
        <v>27</v>
      </c>
      <c r="I21" s="23" t="s">
        <v>28</v>
      </c>
      <c r="J21" s="499" t="s">
        <v>29</v>
      </c>
      <c r="K21" s="500"/>
      <c r="L21" s="500"/>
      <c r="M21" s="16"/>
      <c r="N21" s="16"/>
      <c r="O21" s="16"/>
      <c r="P21" s="16"/>
      <c r="Q21" s="16"/>
      <c r="R21" s="16"/>
      <c r="S21" s="16"/>
      <c r="T21" s="16"/>
      <c r="U21" s="16"/>
      <c r="V21" s="16"/>
    </row>
    <row r="22" spans="1:22" s="26" customFormat="1" ht="78.95" customHeight="1" x14ac:dyDescent="0.2">
      <c r="A22" s="24">
        <v>1</v>
      </c>
      <c r="B22" s="501" t="s">
        <v>30</v>
      </c>
      <c r="C22" s="502"/>
      <c r="D22" s="502"/>
      <c r="E22" s="503"/>
      <c r="F22" s="25">
        <v>1</v>
      </c>
      <c r="G22" s="25"/>
      <c r="H22" s="25"/>
      <c r="I22" s="25"/>
      <c r="J22" s="504" t="s">
        <v>31</v>
      </c>
      <c r="K22" s="504"/>
      <c r="L22" s="504"/>
      <c r="M22" s="16"/>
      <c r="N22" s="16"/>
      <c r="O22" s="16"/>
      <c r="P22" s="16"/>
      <c r="Q22" s="16"/>
      <c r="R22" s="16"/>
      <c r="S22" s="16"/>
      <c r="T22" s="16"/>
      <c r="U22" s="16"/>
      <c r="V22" s="16"/>
    </row>
    <row r="23" spans="1:22" s="26" customFormat="1" ht="42.6" customHeight="1" x14ac:dyDescent="0.2">
      <c r="A23" s="24">
        <v>2</v>
      </c>
      <c r="B23" s="501" t="s">
        <v>32</v>
      </c>
      <c r="C23" s="502"/>
      <c r="D23" s="502"/>
      <c r="E23" s="503"/>
      <c r="F23" s="25"/>
      <c r="G23" s="25">
        <v>1</v>
      </c>
      <c r="H23" s="25"/>
      <c r="I23" s="25"/>
      <c r="J23" s="505" t="s">
        <v>33</v>
      </c>
      <c r="K23" s="506"/>
      <c r="L23" s="507"/>
    </row>
    <row r="24" spans="1:22" s="26" customFormat="1" ht="44.1" customHeight="1" x14ac:dyDescent="0.2">
      <c r="A24" s="24">
        <v>3</v>
      </c>
      <c r="B24" s="501" t="s">
        <v>34</v>
      </c>
      <c r="C24" s="502"/>
      <c r="D24" s="502"/>
      <c r="E24" s="503"/>
      <c r="F24" s="25"/>
      <c r="G24" s="25"/>
      <c r="H24" s="25">
        <v>1</v>
      </c>
      <c r="I24" s="25"/>
      <c r="J24" s="508"/>
      <c r="K24" s="509"/>
      <c r="L24" s="510"/>
    </row>
    <row r="25" spans="1:22" s="26" customFormat="1" ht="93" customHeight="1" x14ac:dyDescent="0.2">
      <c r="A25" s="24">
        <v>4</v>
      </c>
      <c r="B25" s="501" t="s">
        <v>35</v>
      </c>
      <c r="C25" s="502"/>
      <c r="D25" s="502"/>
      <c r="E25" s="503"/>
      <c r="F25" s="25"/>
      <c r="G25" s="25"/>
      <c r="H25" s="25"/>
      <c r="I25" s="25">
        <v>1</v>
      </c>
      <c r="J25" s="504" t="s">
        <v>36</v>
      </c>
      <c r="K25" s="504"/>
      <c r="L25" s="504"/>
    </row>
    <row r="26" spans="1:22" s="26" customFormat="1" ht="81" customHeight="1" x14ac:dyDescent="0.2">
      <c r="A26" s="24">
        <v>5</v>
      </c>
      <c r="B26" s="519" t="s">
        <v>37</v>
      </c>
      <c r="C26" s="520"/>
      <c r="D26" s="520"/>
      <c r="E26" s="521"/>
      <c r="F26" s="25">
        <v>1</v>
      </c>
      <c r="G26" s="25"/>
      <c r="H26" s="25"/>
      <c r="I26" s="25"/>
      <c r="J26" s="504" t="s">
        <v>38</v>
      </c>
      <c r="K26" s="504"/>
      <c r="L26" s="504"/>
    </row>
    <row r="27" spans="1:22" s="26" customFormat="1" ht="51" customHeight="1" x14ac:dyDescent="0.2">
      <c r="A27" s="24">
        <v>6</v>
      </c>
      <c r="B27" s="519" t="s">
        <v>39</v>
      </c>
      <c r="C27" s="520"/>
      <c r="D27" s="520"/>
      <c r="E27" s="521"/>
      <c r="F27" s="25">
        <v>1</v>
      </c>
      <c r="G27" s="25"/>
      <c r="H27" s="25"/>
      <c r="I27" s="25"/>
      <c r="J27" s="504" t="s">
        <v>40</v>
      </c>
      <c r="K27" s="504"/>
      <c r="L27" s="504"/>
    </row>
    <row r="28" spans="1:22" s="26" customFormat="1" ht="87.95" customHeight="1" x14ac:dyDescent="0.2">
      <c r="A28" s="24">
        <v>7</v>
      </c>
      <c r="B28" s="519" t="s">
        <v>41</v>
      </c>
      <c r="C28" s="520"/>
      <c r="D28" s="520"/>
      <c r="E28" s="521"/>
      <c r="F28" s="25">
        <v>1</v>
      </c>
      <c r="G28" s="25"/>
      <c r="H28" s="25"/>
      <c r="I28" s="25"/>
      <c r="J28" s="504" t="s">
        <v>42</v>
      </c>
      <c r="K28" s="504"/>
      <c r="L28" s="504"/>
      <c r="M28" s="3"/>
    </row>
    <row r="29" spans="1:22" s="26" customFormat="1" ht="62.1" customHeight="1" x14ac:dyDescent="0.2">
      <c r="A29" s="24">
        <v>8</v>
      </c>
      <c r="B29" s="519" t="s">
        <v>43</v>
      </c>
      <c r="C29" s="520"/>
      <c r="D29" s="520"/>
      <c r="E29" s="521"/>
      <c r="F29" s="25">
        <v>1</v>
      </c>
      <c r="G29" s="25"/>
      <c r="H29" s="25"/>
      <c r="I29" s="25"/>
      <c r="J29" s="504" t="s">
        <v>44</v>
      </c>
      <c r="K29" s="504"/>
      <c r="L29" s="504"/>
      <c r="M29" s="27"/>
    </row>
    <row r="30" spans="1:22" s="26" customFormat="1" ht="45.6" customHeight="1" x14ac:dyDescent="0.2">
      <c r="A30" s="24">
        <v>9</v>
      </c>
      <c r="B30" s="519" t="s">
        <v>45</v>
      </c>
      <c r="C30" s="520"/>
      <c r="D30" s="520"/>
      <c r="E30" s="521"/>
      <c r="F30" s="25">
        <v>1</v>
      </c>
      <c r="G30" s="25"/>
      <c r="H30" s="25"/>
      <c r="I30" s="25"/>
      <c r="J30" s="504" t="s">
        <v>46</v>
      </c>
      <c r="K30" s="504"/>
      <c r="L30" s="504"/>
    </row>
    <row r="31" spans="1:22" s="26" customFormat="1" ht="24.95" customHeight="1" x14ac:dyDescent="0.2">
      <c r="A31" s="24">
        <v>10</v>
      </c>
      <c r="B31" s="522" t="s">
        <v>47</v>
      </c>
      <c r="C31" s="523"/>
      <c r="D31" s="523"/>
      <c r="E31" s="524"/>
      <c r="F31" s="25">
        <v>1</v>
      </c>
      <c r="G31" s="25"/>
      <c r="H31" s="25"/>
      <c r="I31" s="25"/>
      <c r="J31" s="525" t="s">
        <v>48</v>
      </c>
      <c r="K31" s="526"/>
      <c r="L31" s="527"/>
      <c r="M31" s="3"/>
    </row>
    <row r="32" spans="1:22" s="26" customFormat="1" ht="24.95" customHeight="1" x14ac:dyDescent="0.2">
      <c r="A32" s="24">
        <v>11</v>
      </c>
      <c r="B32" s="522" t="s">
        <v>49</v>
      </c>
      <c r="C32" s="523"/>
      <c r="D32" s="523"/>
      <c r="E32" s="524"/>
      <c r="F32" s="25">
        <v>1</v>
      </c>
      <c r="G32" s="25"/>
      <c r="H32" s="25"/>
      <c r="I32" s="25"/>
      <c r="J32" s="528"/>
      <c r="K32" s="529"/>
      <c r="L32" s="530"/>
    </row>
    <row r="33" spans="1:15" s="26" customFormat="1" ht="24.95" customHeight="1" x14ac:dyDescent="0.2">
      <c r="A33" s="24">
        <v>12</v>
      </c>
      <c r="B33" s="522" t="s">
        <v>50</v>
      </c>
      <c r="C33" s="523"/>
      <c r="D33" s="523"/>
      <c r="E33" s="524"/>
      <c r="F33" s="25">
        <v>1</v>
      </c>
      <c r="G33" s="25"/>
      <c r="H33" s="25"/>
      <c r="I33" s="25"/>
      <c r="J33" s="528"/>
      <c r="K33" s="529"/>
      <c r="L33" s="530"/>
    </row>
    <row r="34" spans="1:15" s="26" customFormat="1" ht="39.6" customHeight="1" x14ac:dyDescent="0.2">
      <c r="A34" s="24">
        <v>13</v>
      </c>
      <c r="B34" s="522" t="s">
        <v>51</v>
      </c>
      <c r="C34" s="523"/>
      <c r="D34" s="523"/>
      <c r="E34" s="524"/>
      <c r="F34" s="25">
        <v>1</v>
      </c>
      <c r="G34" s="25"/>
      <c r="H34" s="25"/>
      <c r="I34" s="25"/>
      <c r="J34" s="531"/>
      <c r="K34" s="532"/>
      <c r="L34" s="533"/>
    </row>
    <row r="35" spans="1:15" s="26" customFormat="1" ht="48.6" customHeight="1" x14ac:dyDescent="0.2">
      <c r="A35" s="24">
        <v>14</v>
      </c>
      <c r="B35" s="501" t="s">
        <v>52</v>
      </c>
      <c r="C35" s="502"/>
      <c r="D35" s="502"/>
      <c r="E35" s="503"/>
      <c r="F35" s="25">
        <v>1</v>
      </c>
      <c r="G35" s="25"/>
      <c r="H35" s="25"/>
      <c r="I35" s="25"/>
      <c r="J35" s="534" t="s">
        <v>53</v>
      </c>
      <c r="K35" s="535"/>
      <c r="L35" s="535"/>
    </row>
    <row r="36" spans="1:15" s="26" customFormat="1" ht="119.45" customHeight="1" x14ac:dyDescent="0.2">
      <c r="A36" s="24">
        <v>15</v>
      </c>
      <c r="B36" s="501" t="s">
        <v>54</v>
      </c>
      <c r="C36" s="502"/>
      <c r="D36" s="502"/>
      <c r="E36" s="503"/>
      <c r="F36" s="25">
        <v>1</v>
      </c>
      <c r="G36" s="25"/>
      <c r="H36" s="25"/>
      <c r="I36" s="25"/>
      <c r="J36" s="504" t="s">
        <v>55</v>
      </c>
      <c r="K36" s="504"/>
      <c r="L36" s="504"/>
      <c r="O36" s="26" t="s">
        <v>56</v>
      </c>
    </row>
    <row r="37" spans="1:15" s="26" customFormat="1" ht="23.45" customHeight="1" x14ac:dyDescent="0.2">
      <c r="A37" s="24">
        <v>16</v>
      </c>
      <c r="B37" s="522" t="s">
        <v>57</v>
      </c>
      <c r="C37" s="523"/>
      <c r="D37" s="523"/>
      <c r="E37" s="524"/>
      <c r="F37" s="25">
        <v>1</v>
      </c>
      <c r="G37" s="25"/>
      <c r="H37" s="25"/>
      <c r="I37" s="25"/>
      <c r="J37" s="525" t="s">
        <v>58</v>
      </c>
      <c r="K37" s="526"/>
      <c r="L37" s="527"/>
    </row>
    <row r="38" spans="1:15" s="26" customFormat="1" ht="23.45" customHeight="1" x14ac:dyDescent="0.2">
      <c r="A38" s="24">
        <v>17</v>
      </c>
      <c r="B38" s="522" t="s">
        <v>59</v>
      </c>
      <c r="C38" s="523"/>
      <c r="D38" s="523"/>
      <c r="E38" s="524"/>
      <c r="F38" s="25">
        <v>1</v>
      </c>
      <c r="G38" s="25"/>
      <c r="H38" s="25"/>
      <c r="I38" s="25"/>
      <c r="J38" s="528"/>
      <c r="K38" s="529"/>
      <c r="L38" s="530"/>
    </row>
    <row r="39" spans="1:15" s="26" customFormat="1" ht="23.45" customHeight="1" x14ac:dyDescent="0.2">
      <c r="A39" s="24">
        <v>18</v>
      </c>
      <c r="B39" s="522" t="s">
        <v>60</v>
      </c>
      <c r="C39" s="523"/>
      <c r="D39" s="523"/>
      <c r="E39" s="524"/>
      <c r="F39" s="25">
        <v>1</v>
      </c>
      <c r="G39" s="25"/>
      <c r="H39" s="25"/>
      <c r="I39" s="25"/>
      <c r="J39" s="528"/>
      <c r="K39" s="529"/>
      <c r="L39" s="530"/>
    </row>
    <row r="40" spans="1:15" s="26" customFormat="1" ht="23.45" customHeight="1" x14ac:dyDescent="0.2">
      <c r="A40" s="24">
        <v>19</v>
      </c>
      <c r="B40" s="522" t="s">
        <v>61</v>
      </c>
      <c r="C40" s="523"/>
      <c r="D40" s="523"/>
      <c r="E40" s="524"/>
      <c r="F40" s="25">
        <v>1</v>
      </c>
      <c r="G40" s="25"/>
      <c r="H40" s="25"/>
      <c r="I40" s="25"/>
      <c r="J40" s="528"/>
      <c r="K40" s="529"/>
      <c r="L40" s="530"/>
    </row>
    <row r="41" spans="1:15" s="26" customFormat="1" ht="23.45" customHeight="1" x14ac:dyDescent="0.2">
      <c r="A41" s="24">
        <v>20</v>
      </c>
      <c r="B41" s="522" t="s">
        <v>62</v>
      </c>
      <c r="C41" s="523"/>
      <c r="D41" s="523"/>
      <c r="E41" s="524"/>
      <c r="F41" s="25">
        <v>1</v>
      </c>
      <c r="G41" s="25"/>
      <c r="H41" s="25"/>
      <c r="I41" s="25"/>
      <c r="J41" s="531"/>
      <c r="K41" s="532"/>
      <c r="L41" s="533"/>
    </row>
    <row r="42" spans="1:15" s="26" customFormat="1" ht="57" customHeight="1" x14ac:dyDescent="0.2">
      <c r="A42" s="24">
        <v>21</v>
      </c>
      <c r="B42" s="501" t="s">
        <v>63</v>
      </c>
      <c r="C42" s="502"/>
      <c r="D42" s="502"/>
      <c r="E42" s="503"/>
      <c r="F42" s="25">
        <v>1</v>
      </c>
      <c r="G42" s="25"/>
      <c r="H42" s="25"/>
      <c r="I42" s="25"/>
      <c r="J42" s="504" t="s">
        <v>64</v>
      </c>
      <c r="K42" s="504"/>
      <c r="L42" s="504"/>
    </row>
    <row r="43" spans="1:15" s="26" customFormat="1" ht="14.45" customHeight="1" x14ac:dyDescent="0.2">
      <c r="A43" s="24">
        <v>22</v>
      </c>
      <c r="B43" s="522" t="s">
        <v>65</v>
      </c>
      <c r="C43" s="523"/>
      <c r="D43" s="523"/>
      <c r="E43" s="524"/>
      <c r="F43" s="25">
        <v>1</v>
      </c>
      <c r="G43" s="25"/>
      <c r="H43" s="25"/>
      <c r="I43" s="25"/>
      <c r="J43" s="525" t="s">
        <v>66</v>
      </c>
      <c r="K43" s="526"/>
      <c r="L43" s="527"/>
    </row>
    <row r="44" spans="1:15" s="26" customFormat="1" ht="26.1" customHeight="1" x14ac:dyDescent="0.2">
      <c r="A44" s="24">
        <v>23</v>
      </c>
      <c r="B44" s="522" t="s">
        <v>67</v>
      </c>
      <c r="C44" s="523"/>
      <c r="D44" s="523"/>
      <c r="E44" s="524"/>
      <c r="F44" s="25">
        <v>1</v>
      </c>
      <c r="G44" s="25"/>
      <c r="H44" s="25"/>
      <c r="I44" s="25"/>
      <c r="J44" s="528"/>
      <c r="K44" s="529"/>
      <c r="L44" s="530"/>
    </row>
    <row r="45" spans="1:15" s="26" customFormat="1" x14ac:dyDescent="0.2">
      <c r="A45" s="24">
        <v>24</v>
      </c>
      <c r="B45" s="522" t="s">
        <v>68</v>
      </c>
      <c r="C45" s="523"/>
      <c r="D45" s="523"/>
      <c r="E45" s="524"/>
      <c r="F45" s="25">
        <v>1</v>
      </c>
      <c r="G45" s="25"/>
      <c r="H45" s="25"/>
      <c r="I45" s="25"/>
      <c r="J45" s="528"/>
      <c r="K45" s="529"/>
      <c r="L45" s="530"/>
    </row>
    <row r="46" spans="1:15" s="26" customFormat="1" x14ac:dyDescent="0.2">
      <c r="A46" s="24">
        <v>25</v>
      </c>
      <c r="B46" s="522" t="s">
        <v>69</v>
      </c>
      <c r="C46" s="523"/>
      <c r="D46" s="523"/>
      <c r="E46" s="524"/>
      <c r="F46" s="25">
        <v>1</v>
      </c>
      <c r="G46" s="25"/>
      <c r="H46" s="25"/>
      <c r="I46" s="25"/>
      <c r="J46" s="528"/>
      <c r="K46" s="529"/>
      <c r="L46" s="530"/>
    </row>
    <row r="47" spans="1:15" s="26" customFormat="1" x14ac:dyDescent="0.2">
      <c r="A47" s="24">
        <v>26</v>
      </c>
      <c r="B47" s="522" t="s">
        <v>70</v>
      </c>
      <c r="C47" s="523"/>
      <c r="D47" s="523"/>
      <c r="E47" s="524"/>
      <c r="F47" s="25">
        <v>1</v>
      </c>
      <c r="G47" s="25"/>
      <c r="H47" s="25"/>
      <c r="I47" s="25"/>
      <c r="J47" s="528"/>
      <c r="K47" s="529"/>
      <c r="L47" s="530"/>
    </row>
    <row r="48" spans="1:15" s="26" customFormat="1" x14ac:dyDescent="0.2">
      <c r="A48" s="24">
        <v>27</v>
      </c>
      <c r="B48" s="522" t="s">
        <v>71</v>
      </c>
      <c r="C48" s="523"/>
      <c r="D48" s="523"/>
      <c r="E48" s="524"/>
      <c r="F48" s="25">
        <v>1</v>
      </c>
      <c r="G48" s="25"/>
      <c r="H48" s="25"/>
      <c r="I48" s="25"/>
      <c r="J48" s="528"/>
      <c r="K48" s="529"/>
      <c r="L48" s="530"/>
    </row>
    <row r="49" spans="1:15" s="26" customFormat="1" x14ac:dyDescent="0.2">
      <c r="A49" s="24">
        <v>28</v>
      </c>
      <c r="B49" s="522" t="s">
        <v>72</v>
      </c>
      <c r="C49" s="523"/>
      <c r="D49" s="523"/>
      <c r="E49" s="524"/>
      <c r="F49" s="25">
        <v>1</v>
      </c>
      <c r="G49" s="25"/>
      <c r="H49" s="25"/>
      <c r="I49" s="25"/>
      <c r="J49" s="528"/>
      <c r="K49" s="529"/>
      <c r="L49" s="530"/>
    </row>
    <row r="50" spans="1:15" s="26" customFormat="1" x14ac:dyDescent="0.2">
      <c r="A50" s="24">
        <v>29</v>
      </c>
      <c r="B50" s="522" t="s">
        <v>73</v>
      </c>
      <c r="C50" s="523"/>
      <c r="D50" s="523"/>
      <c r="E50" s="524"/>
      <c r="F50" s="25">
        <v>1</v>
      </c>
      <c r="G50" s="25"/>
      <c r="H50" s="25"/>
      <c r="I50" s="25"/>
      <c r="J50" s="528"/>
      <c r="K50" s="529"/>
      <c r="L50" s="530"/>
    </row>
    <row r="51" spans="1:15" s="26" customFormat="1" x14ac:dyDescent="0.2">
      <c r="A51" s="24">
        <v>30</v>
      </c>
      <c r="B51" s="522" t="s">
        <v>74</v>
      </c>
      <c r="C51" s="523"/>
      <c r="D51" s="523"/>
      <c r="E51" s="524"/>
      <c r="F51" s="25">
        <v>1</v>
      </c>
      <c r="G51" s="25"/>
      <c r="H51" s="25"/>
      <c r="I51" s="25"/>
      <c r="J51" s="528"/>
      <c r="K51" s="529"/>
      <c r="L51" s="530"/>
    </row>
    <row r="52" spans="1:15" s="26" customFormat="1" x14ac:dyDescent="0.2">
      <c r="A52" s="24">
        <v>31</v>
      </c>
      <c r="B52" s="522" t="s">
        <v>75</v>
      </c>
      <c r="C52" s="523"/>
      <c r="D52" s="523"/>
      <c r="E52" s="524"/>
      <c r="F52" s="25">
        <v>1</v>
      </c>
      <c r="G52" s="25"/>
      <c r="H52" s="25"/>
      <c r="I52" s="25"/>
      <c r="J52" s="528"/>
      <c r="K52" s="529"/>
      <c r="L52" s="530"/>
    </row>
    <row r="53" spans="1:15" s="26" customFormat="1" x14ac:dyDescent="0.2">
      <c r="A53" s="24">
        <v>32</v>
      </c>
      <c r="B53" s="522" t="s">
        <v>76</v>
      </c>
      <c r="C53" s="523"/>
      <c r="D53" s="523"/>
      <c r="E53" s="524"/>
      <c r="F53" s="25">
        <v>1</v>
      </c>
      <c r="G53" s="25"/>
      <c r="H53" s="25"/>
      <c r="I53" s="25"/>
      <c r="J53" s="528"/>
      <c r="K53" s="529"/>
      <c r="L53" s="530"/>
    </row>
    <row r="54" spans="1:15" s="26" customFormat="1" x14ac:dyDescent="0.2">
      <c r="A54" s="24">
        <v>33</v>
      </c>
      <c r="B54" s="522" t="s">
        <v>77</v>
      </c>
      <c r="C54" s="523"/>
      <c r="D54" s="523"/>
      <c r="E54" s="524"/>
      <c r="F54" s="25">
        <v>1</v>
      </c>
      <c r="G54" s="25"/>
      <c r="H54" s="25"/>
      <c r="I54" s="25"/>
      <c r="J54" s="528"/>
      <c r="K54" s="529"/>
      <c r="L54" s="530"/>
    </row>
    <row r="55" spans="1:15" s="26" customFormat="1" x14ac:dyDescent="0.2">
      <c r="A55" s="24">
        <v>34</v>
      </c>
      <c r="B55" s="522" t="s">
        <v>78</v>
      </c>
      <c r="C55" s="523"/>
      <c r="D55" s="523"/>
      <c r="E55" s="524"/>
      <c r="F55" s="25">
        <v>1</v>
      </c>
      <c r="G55" s="25"/>
      <c r="H55" s="25"/>
      <c r="I55" s="25"/>
      <c r="J55" s="528"/>
      <c r="K55" s="529"/>
      <c r="L55" s="530"/>
    </row>
    <row r="56" spans="1:15" s="26" customFormat="1" x14ac:dyDescent="0.2">
      <c r="A56" s="24">
        <v>35</v>
      </c>
      <c r="B56" s="522" t="s">
        <v>79</v>
      </c>
      <c r="C56" s="523"/>
      <c r="D56" s="523"/>
      <c r="E56" s="524"/>
      <c r="F56" s="25">
        <v>1</v>
      </c>
      <c r="G56" s="25"/>
      <c r="H56" s="25"/>
      <c r="I56" s="25"/>
      <c r="J56" s="528"/>
      <c r="K56" s="529"/>
      <c r="L56" s="530"/>
    </row>
    <row r="57" spans="1:15" s="26" customFormat="1" ht="28.5" customHeight="1" x14ac:dyDescent="0.2">
      <c r="A57" s="24">
        <v>36</v>
      </c>
      <c r="B57" s="522" t="s">
        <v>80</v>
      </c>
      <c r="C57" s="523"/>
      <c r="D57" s="523"/>
      <c r="E57" s="524"/>
      <c r="F57" s="25">
        <v>1</v>
      </c>
      <c r="G57" s="25"/>
      <c r="H57" s="25"/>
      <c r="I57" s="25"/>
      <c r="J57" s="528"/>
      <c r="K57" s="529"/>
      <c r="L57" s="530"/>
    </row>
    <row r="58" spans="1:15" s="26" customFormat="1" x14ac:dyDescent="0.2">
      <c r="A58" s="24">
        <v>37</v>
      </c>
      <c r="B58" s="501" t="s">
        <v>81</v>
      </c>
      <c r="C58" s="502"/>
      <c r="D58" s="502"/>
      <c r="E58" s="503"/>
      <c r="F58" s="25">
        <v>1</v>
      </c>
      <c r="G58" s="25"/>
      <c r="H58" s="25">
        <v>1</v>
      </c>
      <c r="I58" s="25"/>
      <c r="J58" s="531"/>
      <c r="K58" s="532"/>
      <c r="L58" s="533"/>
    </row>
    <row r="59" spans="1:15" s="26" customFormat="1" x14ac:dyDescent="0.2">
      <c r="A59" s="24"/>
      <c r="B59" s="536" t="s">
        <v>82</v>
      </c>
      <c r="C59" s="536"/>
      <c r="D59" s="536"/>
      <c r="E59" s="536"/>
      <c r="F59" s="28">
        <f>SUM(F22:F58)</f>
        <v>34</v>
      </c>
      <c r="G59" s="28">
        <f>SUM(G22:G58)</f>
        <v>1</v>
      </c>
      <c r="H59" s="28">
        <f>SUM(H22:H58)</f>
        <v>2</v>
      </c>
      <c r="I59" s="28">
        <f>SUM(I22:I58)</f>
        <v>1</v>
      </c>
      <c r="J59" s="537">
        <f>SUM(F59:I59)</f>
        <v>38</v>
      </c>
      <c r="K59" s="537"/>
      <c r="L59" s="537"/>
    </row>
    <row r="60" spans="1:15" x14ac:dyDescent="0.2">
      <c r="B60" s="538" t="s">
        <v>83</v>
      </c>
      <c r="C60" s="538"/>
      <c r="D60" s="538"/>
      <c r="E60" s="538"/>
      <c r="F60" s="538"/>
      <c r="G60" s="538"/>
      <c r="H60" s="538"/>
      <c r="I60" s="538"/>
      <c r="J60" s="538"/>
      <c r="K60" s="538"/>
      <c r="L60" s="538"/>
      <c r="M60" s="29"/>
      <c r="N60" s="29"/>
      <c r="O60" s="29"/>
    </row>
    <row r="61" spans="1:15" x14ac:dyDescent="0.2">
      <c r="B61" s="539" t="s">
        <v>84</v>
      </c>
      <c r="C61" s="539"/>
      <c r="D61" s="539"/>
      <c r="E61" s="539"/>
      <c r="F61" s="539"/>
      <c r="G61" s="539"/>
      <c r="H61" s="539"/>
      <c r="I61" s="539"/>
      <c r="J61" s="30">
        <v>0.1</v>
      </c>
      <c r="K61" s="21"/>
      <c r="L61" s="22">
        <f>(F75+H75)*J61/J75</f>
        <v>4.1666666666666664E-2</v>
      </c>
      <c r="M61" s="29"/>
      <c r="N61" s="29"/>
      <c r="O61" s="29"/>
    </row>
    <row r="62" spans="1:15" x14ac:dyDescent="0.2">
      <c r="B62" s="498" t="s">
        <v>24</v>
      </c>
      <c r="C62" s="498"/>
      <c r="D62" s="498"/>
      <c r="E62" s="498"/>
      <c r="F62" s="23" t="s">
        <v>25</v>
      </c>
      <c r="G62" s="23" t="s">
        <v>26</v>
      </c>
      <c r="H62" s="23" t="s">
        <v>27</v>
      </c>
      <c r="I62" s="23" t="s">
        <v>28</v>
      </c>
      <c r="J62" s="499" t="s">
        <v>29</v>
      </c>
      <c r="K62" s="500"/>
      <c r="L62" s="500"/>
      <c r="M62" s="29"/>
      <c r="N62" s="29"/>
      <c r="O62" s="29"/>
    </row>
    <row r="63" spans="1:15" ht="18.600000000000001" customHeight="1" x14ac:dyDescent="0.2">
      <c r="A63" s="4">
        <v>1</v>
      </c>
      <c r="B63" s="522" t="s">
        <v>85</v>
      </c>
      <c r="C63" s="523"/>
      <c r="D63" s="523"/>
      <c r="E63" s="524"/>
      <c r="F63" s="25">
        <v>1</v>
      </c>
      <c r="G63" s="25"/>
      <c r="H63" s="25"/>
      <c r="I63" s="25"/>
      <c r="J63" s="525" t="s">
        <v>86</v>
      </c>
      <c r="K63" s="526"/>
      <c r="L63" s="527"/>
      <c r="M63" s="29"/>
      <c r="N63" s="29"/>
      <c r="O63" s="29"/>
    </row>
    <row r="64" spans="1:15" x14ac:dyDescent="0.2">
      <c r="A64" s="4">
        <v>2</v>
      </c>
      <c r="B64" s="522" t="s">
        <v>87</v>
      </c>
      <c r="C64" s="523"/>
      <c r="D64" s="523"/>
      <c r="E64" s="524"/>
      <c r="F64" s="25">
        <v>1</v>
      </c>
      <c r="G64" s="25"/>
      <c r="H64" s="25"/>
      <c r="I64" s="25"/>
      <c r="J64" s="528"/>
      <c r="K64" s="529"/>
      <c r="L64" s="530"/>
      <c r="M64" s="29"/>
      <c r="N64" s="29"/>
      <c r="O64" s="29"/>
    </row>
    <row r="65" spans="1:15" x14ac:dyDescent="0.2">
      <c r="A65" s="4">
        <v>3</v>
      </c>
      <c r="B65" s="522" t="s">
        <v>88</v>
      </c>
      <c r="C65" s="523"/>
      <c r="D65" s="523"/>
      <c r="E65" s="524"/>
      <c r="F65" s="25">
        <v>1</v>
      </c>
      <c r="G65" s="25"/>
      <c r="H65" s="25"/>
      <c r="I65" s="25"/>
      <c r="J65" s="528"/>
      <c r="K65" s="529"/>
      <c r="L65" s="530"/>
      <c r="M65" s="29"/>
      <c r="N65" s="29"/>
      <c r="O65" s="29"/>
    </row>
    <row r="66" spans="1:15" x14ac:dyDescent="0.2">
      <c r="A66" s="4">
        <v>4</v>
      </c>
      <c r="B66" s="522" t="s">
        <v>89</v>
      </c>
      <c r="C66" s="523"/>
      <c r="D66" s="523"/>
      <c r="E66" s="524"/>
      <c r="F66" s="25">
        <v>1</v>
      </c>
      <c r="G66" s="25"/>
      <c r="H66" s="25"/>
      <c r="I66" s="25"/>
      <c r="J66" s="528"/>
      <c r="K66" s="529"/>
      <c r="L66" s="530"/>
      <c r="M66" s="29"/>
      <c r="N66" s="29"/>
      <c r="O66" s="29"/>
    </row>
    <row r="67" spans="1:15" x14ac:dyDescent="0.2">
      <c r="A67" s="4">
        <v>5</v>
      </c>
      <c r="B67" s="522" t="s">
        <v>90</v>
      </c>
      <c r="C67" s="523"/>
      <c r="D67" s="523"/>
      <c r="E67" s="524"/>
      <c r="F67" s="25"/>
      <c r="G67" s="25">
        <v>1</v>
      </c>
      <c r="H67" s="25"/>
      <c r="I67" s="25"/>
      <c r="J67" s="528"/>
      <c r="K67" s="529"/>
      <c r="L67" s="530"/>
      <c r="M67" s="29"/>
      <c r="N67" s="29"/>
      <c r="O67" s="29"/>
    </row>
    <row r="68" spans="1:15" x14ac:dyDescent="0.2">
      <c r="A68" s="4">
        <v>6</v>
      </c>
      <c r="B68" s="522" t="s">
        <v>91</v>
      </c>
      <c r="C68" s="523"/>
      <c r="D68" s="523"/>
      <c r="E68" s="524"/>
      <c r="F68" s="25"/>
      <c r="G68" s="25">
        <v>1</v>
      </c>
      <c r="H68" s="25"/>
      <c r="I68" s="25"/>
      <c r="J68" s="531"/>
      <c r="K68" s="532"/>
      <c r="L68" s="533"/>
      <c r="M68" s="29"/>
      <c r="N68" s="29"/>
      <c r="O68" s="29"/>
    </row>
    <row r="69" spans="1:15" ht="30.95" customHeight="1" x14ac:dyDescent="0.2">
      <c r="A69" s="4">
        <v>7</v>
      </c>
      <c r="B69" s="522" t="s">
        <v>92</v>
      </c>
      <c r="C69" s="523"/>
      <c r="D69" s="523"/>
      <c r="E69" s="524"/>
      <c r="F69" s="25"/>
      <c r="G69" s="25">
        <v>1</v>
      </c>
      <c r="H69" s="25"/>
      <c r="I69" s="25"/>
      <c r="J69" s="534" t="s">
        <v>93</v>
      </c>
      <c r="K69" s="535"/>
      <c r="L69" s="544"/>
      <c r="M69" s="29"/>
      <c r="N69" s="29"/>
      <c r="O69" s="29"/>
    </row>
    <row r="70" spans="1:15" ht="43.5" customHeight="1" x14ac:dyDescent="0.2">
      <c r="A70" s="4">
        <v>8</v>
      </c>
      <c r="B70" s="501" t="s">
        <v>94</v>
      </c>
      <c r="C70" s="502"/>
      <c r="D70" s="502"/>
      <c r="E70" s="503"/>
      <c r="F70" s="25"/>
      <c r="G70" s="25">
        <v>1</v>
      </c>
      <c r="H70" s="25"/>
      <c r="I70" s="25"/>
      <c r="J70" s="525" t="s">
        <v>95</v>
      </c>
      <c r="K70" s="526"/>
      <c r="L70" s="527"/>
      <c r="M70" s="29"/>
      <c r="N70" s="29"/>
      <c r="O70" s="29"/>
    </row>
    <row r="71" spans="1:15" ht="57.6" customHeight="1" x14ac:dyDescent="0.2">
      <c r="A71" s="4">
        <v>9</v>
      </c>
      <c r="B71" s="501" t="s">
        <v>96</v>
      </c>
      <c r="C71" s="502"/>
      <c r="D71" s="502"/>
      <c r="E71" s="503"/>
      <c r="F71" s="25"/>
      <c r="G71" s="25">
        <v>1</v>
      </c>
      <c r="H71" s="25"/>
      <c r="I71" s="25"/>
      <c r="J71" s="531"/>
      <c r="K71" s="532"/>
      <c r="L71" s="533"/>
      <c r="M71" s="29"/>
      <c r="N71" s="29"/>
      <c r="O71" s="29"/>
    </row>
    <row r="72" spans="1:15" ht="15.6" customHeight="1" x14ac:dyDescent="0.2">
      <c r="A72" s="4">
        <v>10</v>
      </c>
      <c r="B72" s="522" t="s">
        <v>97</v>
      </c>
      <c r="C72" s="523"/>
      <c r="D72" s="523"/>
      <c r="E72" s="524"/>
      <c r="F72" s="25"/>
      <c r="G72" s="25">
        <v>1</v>
      </c>
      <c r="H72" s="25"/>
      <c r="I72" s="25"/>
      <c r="J72" s="525" t="s">
        <v>98</v>
      </c>
      <c r="K72" s="526"/>
      <c r="L72" s="527"/>
      <c r="M72" s="29"/>
      <c r="N72" s="29"/>
      <c r="O72" s="29"/>
    </row>
    <row r="73" spans="1:15" ht="28.5" customHeight="1" x14ac:dyDescent="0.2">
      <c r="A73" s="4">
        <v>11</v>
      </c>
      <c r="B73" s="522" t="s">
        <v>99</v>
      </c>
      <c r="C73" s="523"/>
      <c r="D73" s="523"/>
      <c r="E73" s="524"/>
      <c r="F73" s="25"/>
      <c r="G73" s="25">
        <v>1</v>
      </c>
      <c r="H73" s="25"/>
      <c r="I73" s="25"/>
      <c r="J73" s="528"/>
      <c r="K73" s="529"/>
      <c r="L73" s="530"/>
      <c r="M73" s="29"/>
      <c r="N73" s="29"/>
      <c r="O73" s="29"/>
    </row>
    <row r="74" spans="1:15" ht="18" customHeight="1" x14ac:dyDescent="0.2">
      <c r="A74" s="4">
        <v>12</v>
      </c>
      <c r="B74" s="522" t="s">
        <v>100</v>
      </c>
      <c r="C74" s="523"/>
      <c r="D74" s="523"/>
      <c r="E74" s="524"/>
      <c r="F74" s="31"/>
      <c r="G74" s="32"/>
      <c r="H74" s="32">
        <v>1</v>
      </c>
      <c r="I74" s="32"/>
      <c r="J74" s="531"/>
      <c r="K74" s="532"/>
      <c r="L74" s="533"/>
      <c r="M74" s="29"/>
      <c r="N74" s="29"/>
      <c r="O74" s="29"/>
    </row>
    <row r="75" spans="1:15" x14ac:dyDescent="0.2">
      <c r="B75" s="536" t="s">
        <v>101</v>
      </c>
      <c r="C75" s="536"/>
      <c r="D75" s="536"/>
      <c r="E75" s="536"/>
      <c r="F75" s="33">
        <f>SUM(F63:F74)</f>
        <v>4</v>
      </c>
      <c r="G75" s="33">
        <f>SUM(G63:G74)</f>
        <v>7</v>
      </c>
      <c r="H75" s="33">
        <f>SUM(H63:H74)</f>
        <v>1</v>
      </c>
      <c r="I75" s="33">
        <f>SUM(I63:I74)</f>
        <v>0</v>
      </c>
      <c r="J75" s="537">
        <f>F75+G75+H75+I75</f>
        <v>12</v>
      </c>
      <c r="K75" s="537"/>
      <c r="L75" s="537"/>
    </row>
    <row r="76" spans="1:15" x14ac:dyDescent="0.2">
      <c r="B76" s="538" t="s">
        <v>83</v>
      </c>
      <c r="C76" s="538"/>
      <c r="D76" s="538"/>
      <c r="E76" s="538"/>
      <c r="F76" s="538"/>
      <c r="G76" s="538"/>
      <c r="H76" s="538"/>
      <c r="I76" s="538"/>
      <c r="J76" s="538"/>
      <c r="K76" s="538"/>
      <c r="L76" s="538"/>
      <c r="M76" s="540"/>
      <c r="N76" s="540"/>
      <c r="O76" s="540"/>
    </row>
    <row r="77" spans="1:15" x14ac:dyDescent="0.2">
      <c r="B77" s="542" t="s">
        <v>102</v>
      </c>
      <c r="C77" s="542"/>
      <c r="D77" s="542"/>
      <c r="E77" s="542"/>
      <c r="F77" s="542"/>
      <c r="G77" s="542"/>
      <c r="H77" s="542"/>
      <c r="I77" s="542"/>
      <c r="J77" s="34">
        <v>2.5000000000000001E-2</v>
      </c>
      <c r="K77" s="35"/>
      <c r="L77" s="35">
        <f>(F83+H83)*J77/J83</f>
        <v>1.8750000000000003E-2</v>
      </c>
      <c r="M77" s="541"/>
      <c r="N77" s="541"/>
      <c r="O77" s="541"/>
    </row>
    <row r="78" spans="1:15" x14ac:dyDescent="0.2">
      <c r="B78" s="543" t="s">
        <v>24</v>
      </c>
      <c r="C78" s="543"/>
      <c r="D78" s="543"/>
      <c r="E78" s="543"/>
      <c r="F78" s="36" t="s">
        <v>25</v>
      </c>
      <c r="G78" s="36" t="s">
        <v>26</v>
      </c>
      <c r="H78" s="36" t="s">
        <v>27</v>
      </c>
      <c r="I78" s="36" t="s">
        <v>28</v>
      </c>
      <c r="J78" s="499" t="s">
        <v>29</v>
      </c>
      <c r="K78" s="500"/>
      <c r="L78" s="500"/>
    </row>
    <row r="79" spans="1:15" ht="128.1" customHeight="1" x14ac:dyDescent="0.2">
      <c r="A79" s="4">
        <v>1</v>
      </c>
      <c r="B79" s="551" t="s">
        <v>103</v>
      </c>
      <c r="C79" s="551"/>
      <c r="D79" s="551"/>
      <c r="E79" s="551"/>
      <c r="F79" s="25"/>
      <c r="G79" s="37"/>
      <c r="H79" s="37">
        <v>1</v>
      </c>
      <c r="I79" s="37"/>
      <c r="J79" s="552" t="s">
        <v>104</v>
      </c>
      <c r="K79" s="552"/>
      <c r="L79" s="552"/>
      <c r="M79" s="38"/>
    </row>
    <row r="80" spans="1:15" ht="84" customHeight="1" x14ac:dyDescent="0.2">
      <c r="A80" s="4">
        <v>2</v>
      </c>
      <c r="B80" s="551" t="s">
        <v>105</v>
      </c>
      <c r="C80" s="551"/>
      <c r="D80" s="551"/>
      <c r="E80" s="551"/>
      <c r="F80" s="25"/>
      <c r="G80" s="37"/>
      <c r="H80" s="37">
        <v>1</v>
      </c>
      <c r="I80" s="37"/>
      <c r="J80" s="553" t="s">
        <v>106</v>
      </c>
      <c r="K80" s="554"/>
      <c r="L80" s="555"/>
    </row>
    <row r="81" spans="1:19" ht="60" customHeight="1" x14ac:dyDescent="0.2">
      <c r="A81" s="4">
        <v>3</v>
      </c>
      <c r="B81" s="551" t="s">
        <v>107</v>
      </c>
      <c r="C81" s="551"/>
      <c r="D81" s="551"/>
      <c r="E81" s="551"/>
      <c r="F81" s="25">
        <v>1</v>
      </c>
      <c r="G81" s="37"/>
      <c r="H81" s="37"/>
      <c r="I81" s="37"/>
      <c r="J81" s="556"/>
      <c r="K81" s="557"/>
      <c r="L81" s="558"/>
    </row>
    <row r="82" spans="1:19" ht="60.95" customHeight="1" x14ac:dyDescent="0.2">
      <c r="A82" s="4">
        <v>4</v>
      </c>
      <c r="B82" s="559" t="s">
        <v>108</v>
      </c>
      <c r="C82" s="559"/>
      <c r="D82" s="559"/>
      <c r="E82" s="560"/>
      <c r="F82" s="25"/>
      <c r="G82" s="37">
        <v>1</v>
      </c>
      <c r="H82" s="37"/>
      <c r="I82" s="37"/>
      <c r="J82" s="552" t="s">
        <v>109</v>
      </c>
      <c r="K82" s="552"/>
      <c r="L82" s="552"/>
      <c r="N82" s="3" t="s">
        <v>110</v>
      </c>
    </row>
    <row r="83" spans="1:19" x14ac:dyDescent="0.2">
      <c r="B83" s="545" t="s">
        <v>111</v>
      </c>
      <c r="C83" s="546"/>
      <c r="D83" s="546"/>
      <c r="E83" s="547"/>
      <c r="F83" s="33">
        <f>SUM(F79:F82)</f>
        <v>1</v>
      </c>
      <c r="G83" s="33">
        <f>SUM(G79:G82)</f>
        <v>1</v>
      </c>
      <c r="H83" s="33">
        <f>SUM(H79:H82)</f>
        <v>2</v>
      </c>
      <c r="I83" s="33">
        <f>SUM(I79:I82)</f>
        <v>0</v>
      </c>
      <c r="J83" s="537">
        <f>F83+G83+H83+I83</f>
        <v>4</v>
      </c>
      <c r="K83" s="537"/>
      <c r="L83" s="537"/>
    </row>
    <row r="84" spans="1:19" x14ac:dyDescent="0.2">
      <c r="B84" s="538" t="s">
        <v>83</v>
      </c>
      <c r="C84" s="538"/>
      <c r="D84" s="538"/>
      <c r="E84" s="538"/>
      <c r="F84" s="538"/>
      <c r="G84" s="538"/>
      <c r="H84" s="538"/>
      <c r="I84" s="538"/>
      <c r="J84" s="538"/>
      <c r="K84" s="538"/>
      <c r="L84" s="538"/>
    </row>
    <row r="85" spans="1:19" x14ac:dyDescent="0.2">
      <c r="B85" s="539" t="s">
        <v>112</v>
      </c>
      <c r="C85" s="539"/>
      <c r="D85" s="539"/>
      <c r="E85" s="539"/>
      <c r="F85" s="539"/>
      <c r="G85" s="539"/>
      <c r="H85" s="539"/>
      <c r="I85" s="539"/>
      <c r="J85" s="39">
        <v>0.02</v>
      </c>
      <c r="K85" s="40"/>
      <c r="L85" s="21">
        <f>(E92+G92)*J85/I92</f>
        <v>4.0000000000000001E-3</v>
      </c>
      <c r="M85" s="540"/>
      <c r="N85" s="540"/>
      <c r="O85" s="540"/>
    </row>
    <row r="86" spans="1:19" x14ac:dyDescent="0.2">
      <c r="B86" s="548" t="s">
        <v>113</v>
      </c>
      <c r="C86" s="549"/>
      <c r="D86" s="550"/>
      <c r="E86" s="23" t="s">
        <v>25</v>
      </c>
      <c r="F86" s="23" t="s">
        <v>26</v>
      </c>
      <c r="G86" s="23" t="s">
        <v>27</v>
      </c>
      <c r="H86" s="23" t="s">
        <v>28</v>
      </c>
      <c r="I86" s="498" t="s">
        <v>114</v>
      </c>
      <c r="J86" s="498"/>
      <c r="K86" s="498"/>
      <c r="L86" s="498"/>
      <c r="M86" s="541"/>
      <c r="N86" s="541"/>
      <c r="O86" s="541"/>
    </row>
    <row r="87" spans="1:19" x14ac:dyDescent="0.2">
      <c r="A87" s="4">
        <v>1</v>
      </c>
      <c r="B87" s="563" t="s">
        <v>115</v>
      </c>
      <c r="C87" s="564"/>
      <c r="D87" s="565"/>
      <c r="E87" s="18"/>
      <c r="F87" s="41">
        <v>1</v>
      </c>
      <c r="G87" s="41"/>
      <c r="H87" s="41"/>
      <c r="I87" s="566" t="s">
        <v>116</v>
      </c>
      <c r="J87" s="567"/>
      <c r="K87" s="567"/>
      <c r="L87" s="568"/>
    </row>
    <row r="88" spans="1:19" x14ac:dyDescent="0.2">
      <c r="A88" s="4">
        <v>2</v>
      </c>
      <c r="B88" s="563" t="s">
        <v>117</v>
      </c>
      <c r="C88" s="564"/>
      <c r="D88" s="565"/>
      <c r="E88" s="18"/>
      <c r="F88" s="41">
        <v>1</v>
      </c>
      <c r="G88" s="41"/>
      <c r="H88" s="41"/>
      <c r="I88" s="569"/>
      <c r="J88" s="570"/>
      <c r="K88" s="570"/>
      <c r="L88" s="571"/>
    </row>
    <row r="89" spans="1:19" x14ac:dyDescent="0.2">
      <c r="A89" s="4">
        <v>3</v>
      </c>
      <c r="B89" s="563" t="s">
        <v>118</v>
      </c>
      <c r="C89" s="564"/>
      <c r="D89" s="565"/>
      <c r="E89" s="18"/>
      <c r="F89" s="41">
        <v>1</v>
      </c>
      <c r="G89" s="41"/>
      <c r="H89" s="41"/>
      <c r="I89" s="569"/>
      <c r="J89" s="570"/>
      <c r="K89" s="570"/>
      <c r="L89" s="571"/>
    </row>
    <row r="90" spans="1:19" x14ac:dyDescent="0.2">
      <c r="A90" s="4">
        <v>4</v>
      </c>
      <c r="B90" s="563" t="s">
        <v>119</v>
      </c>
      <c r="C90" s="564"/>
      <c r="D90" s="565"/>
      <c r="E90" s="18"/>
      <c r="F90" s="41">
        <v>1</v>
      </c>
      <c r="G90" s="41"/>
      <c r="H90" s="41"/>
      <c r="I90" s="569"/>
      <c r="J90" s="570"/>
      <c r="K90" s="570"/>
      <c r="L90" s="571"/>
    </row>
    <row r="91" spans="1:19" x14ac:dyDescent="0.2">
      <c r="A91" s="4">
        <v>5</v>
      </c>
      <c r="B91" s="575" t="s">
        <v>120</v>
      </c>
      <c r="C91" s="575"/>
      <c r="D91" s="575"/>
      <c r="E91" s="18">
        <v>1</v>
      </c>
      <c r="F91" s="41"/>
      <c r="G91" s="41"/>
      <c r="H91" s="41"/>
      <c r="I91" s="572"/>
      <c r="J91" s="573"/>
      <c r="K91" s="573"/>
      <c r="L91" s="574"/>
    </row>
    <row r="92" spans="1:19" x14ac:dyDescent="0.2">
      <c r="B92" s="561" t="s">
        <v>121</v>
      </c>
      <c r="C92" s="561"/>
      <c r="D92" s="561"/>
      <c r="E92" s="42">
        <f>SUM(E87:E91)</f>
        <v>1</v>
      </c>
      <c r="F92" s="42">
        <f>SUM(F87:F91)</f>
        <v>4</v>
      </c>
      <c r="G92" s="42">
        <f>SUM(G87:G91)</f>
        <v>0</v>
      </c>
      <c r="H92" s="42">
        <f>SUM(H87:H91)</f>
        <v>0</v>
      </c>
      <c r="I92" s="562">
        <f>+E92+F92+G92+H92</f>
        <v>5</v>
      </c>
      <c r="J92" s="562"/>
      <c r="K92" s="562"/>
      <c r="L92" s="562"/>
    </row>
    <row r="93" spans="1:19" s="26" customFormat="1" x14ac:dyDescent="0.2">
      <c r="A93" s="24"/>
      <c r="B93" s="538" t="s">
        <v>83</v>
      </c>
      <c r="C93" s="538"/>
      <c r="D93" s="538"/>
      <c r="E93" s="538"/>
      <c r="F93" s="538"/>
      <c r="G93" s="538"/>
      <c r="H93" s="538"/>
      <c r="I93" s="538"/>
      <c r="J93" s="538"/>
      <c r="K93" s="538"/>
      <c r="L93" s="538"/>
      <c r="M93" s="43"/>
      <c r="N93" s="43"/>
      <c r="O93" s="43"/>
      <c r="P93" s="43"/>
      <c r="Q93" s="43"/>
      <c r="R93" s="43"/>
      <c r="S93" s="44"/>
    </row>
    <row r="94" spans="1:19" s="26" customFormat="1" x14ac:dyDescent="0.2">
      <c r="A94" s="24"/>
      <c r="B94" s="539" t="s">
        <v>122</v>
      </c>
      <c r="C94" s="539"/>
      <c r="D94" s="539"/>
      <c r="E94" s="539"/>
      <c r="F94" s="539"/>
      <c r="G94" s="539"/>
      <c r="H94" s="539"/>
      <c r="I94" s="539"/>
      <c r="J94" s="20">
        <v>0.02</v>
      </c>
      <c r="K94" s="21"/>
      <c r="L94" s="21">
        <f>+(F98+H98)*J94/J98</f>
        <v>0.01</v>
      </c>
      <c r="M94" s="540"/>
      <c r="N94" s="540"/>
      <c r="O94" s="540"/>
      <c r="P94" s="43"/>
      <c r="Q94" s="45"/>
      <c r="R94" s="45"/>
      <c r="S94" s="44"/>
    </row>
    <row r="95" spans="1:19" x14ac:dyDescent="0.2">
      <c r="B95" s="498" t="s">
        <v>24</v>
      </c>
      <c r="C95" s="498"/>
      <c r="D95" s="498"/>
      <c r="E95" s="498"/>
      <c r="F95" s="23" t="s">
        <v>25</v>
      </c>
      <c r="G95" s="23" t="s">
        <v>26</v>
      </c>
      <c r="H95" s="23" t="s">
        <v>27</v>
      </c>
      <c r="I95" s="23" t="s">
        <v>28</v>
      </c>
      <c r="J95" s="499" t="s">
        <v>29</v>
      </c>
      <c r="K95" s="500"/>
      <c r="L95" s="500"/>
      <c r="M95" s="541"/>
      <c r="N95" s="541"/>
      <c r="O95" s="541"/>
      <c r="P95" s="43"/>
      <c r="Q95" s="45"/>
      <c r="R95" s="45"/>
      <c r="S95" s="46"/>
    </row>
    <row r="96" spans="1:19" s="50" customFormat="1" ht="36.950000000000003" customHeight="1" x14ac:dyDescent="0.25">
      <c r="A96" s="47">
        <v>1</v>
      </c>
      <c r="B96" s="501" t="s">
        <v>123</v>
      </c>
      <c r="C96" s="502" t="s">
        <v>123</v>
      </c>
      <c r="D96" s="502" t="s">
        <v>123</v>
      </c>
      <c r="E96" s="503" t="s">
        <v>123</v>
      </c>
      <c r="F96" s="25">
        <v>1</v>
      </c>
      <c r="G96" s="25"/>
      <c r="H96" s="25"/>
      <c r="I96" s="25"/>
      <c r="J96" s="578" t="s">
        <v>124</v>
      </c>
      <c r="K96" s="578"/>
      <c r="L96" s="578"/>
      <c r="M96" s="43"/>
      <c r="N96" s="43"/>
      <c r="O96" s="43"/>
      <c r="P96" s="48"/>
      <c r="Q96" s="45"/>
      <c r="R96" s="45"/>
      <c r="S96" s="49"/>
    </row>
    <row r="97" spans="1:18" s="50" customFormat="1" ht="26.45" customHeight="1" x14ac:dyDescent="0.25">
      <c r="A97" s="47">
        <v>2</v>
      </c>
      <c r="B97" s="501" t="s">
        <v>125</v>
      </c>
      <c r="C97" s="502" t="s">
        <v>126</v>
      </c>
      <c r="D97" s="502" t="s">
        <v>126</v>
      </c>
      <c r="E97" s="503" t="s">
        <v>126</v>
      </c>
      <c r="F97" s="25"/>
      <c r="G97" s="25">
        <v>1</v>
      </c>
      <c r="H97" s="25"/>
      <c r="I97" s="25"/>
      <c r="J97" s="578" t="s">
        <v>127</v>
      </c>
      <c r="K97" s="578"/>
      <c r="L97" s="578"/>
      <c r="M97" s="51"/>
      <c r="N97" s="51"/>
      <c r="O97" s="51"/>
      <c r="P97" s="51"/>
      <c r="Q97" s="577"/>
      <c r="R97" s="577"/>
    </row>
    <row r="98" spans="1:18" x14ac:dyDescent="0.2">
      <c r="B98" s="579" t="s">
        <v>128</v>
      </c>
      <c r="C98" s="580"/>
      <c r="D98" s="580"/>
      <c r="E98" s="581"/>
      <c r="F98" s="52">
        <f>SUM(F96:F97)</f>
        <v>1</v>
      </c>
      <c r="G98" s="52">
        <f>SUM(G96:G97)</f>
        <v>1</v>
      </c>
      <c r="H98" s="52">
        <f>SUM(H96:H97)</f>
        <v>0</v>
      </c>
      <c r="I98" s="52">
        <f>SUM(I96:I97)</f>
        <v>0</v>
      </c>
      <c r="J98" s="582">
        <f>F98+G98+H98+I98</f>
        <v>2</v>
      </c>
      <c r="K98" s="582"/>
      <c r="L98" s="582"/>
      <c r="M98" s="53"/>
      <c r="N98" s="53"/>
      <c r="O98" s="53"/>
      <c r="P98" s="53"/>
      <c r="Q98" s="577"/>
      <c r="R98" s="577"/>
    </row>
    <row r="99" spans="1:18" x14ac:dyDescent="0.2">
      <c r="B99" s="576" t="s">
        <v>129</v>
      </c>
      <c r="C99" s="576"/>
      <c r="D99" s="576"/>
      <c r="E99" s="576"/>
      <c r="F99" s="576"/>
      <c r="G99" s="576"/>
      <c r="H99" s="576"/>
      <c r="I99" s="576"/>
      <c r="J99" s="576"/>
      <c r="K99" s="576"/>
      <c r="L99" s="576"/>
      <c r="M99" s="53"/>
      <c r="N99" s="53"/>
      <c r="O99" s="53"/>
      <c r="P99" s="53"/>
      <c r="Q99" s="577"/>
      <c r="R99" s="577"/>
    </row>
    <row r="100" spans="1:18" x14ac:dyDescent="0.2">
      <c r="B100" s="539" t="s">
        <v>130</v>
      </c>
      <c r="C100" s="539"/>
      <c r="D100" s="539"/>
      <c r="E100" s="539"/>
      <c r="F100" s="539"/>
      <c r="G100" s="539"/>
      <c r="H100" s="539"/>
      <c r="I100" s="539"/>
      <c r="J100" s="30">
        <v>0.02</v>
      </c>
      <c r="K100" s="21"/>
      <c r="L100" s="21">
        <f>(F104+H104)*J100/J104</f>
        <v>0.02</v>
      </c>
      <c r="M100" s="540"/>
      <c r="N100" s="540"/>
      <c r="O100" s="540"/>
      <c r="P100" s="53"/>
      <c r="Q100" s="577"/>
      <c r="R100" s="577"/>
    </row>
    <row r="101" spans="1:18" x14ac:dyDescent="0.2">
      <c r="B101" s="498" t="s">
        <v>24</v>
      </c>
      <c r="C101" s="498"/>
      <c r="D101" s="498"/>
      <c r="E101" s="498"/>
      <c r="F101" s="23" t="s">
        <v>25</v>
      </c>
      <c r="G101" s="23" t="s">
        <v>26</v>
      </c>
      <c r="H101" s="23" t="s">
        <v>27</v>
      </c>
      <c r="I101" s="23" t="s">
        <v>28</v>
      </c>
      <c r="J101" s="499" t="s">
        <v>29</v>
      </c>
      <c r="K101" s="500"/>
      <c r="L101" s="500"/>
      <c r="M101" s="541"/>
      <c r="N101" s="541"/>
      <c r="O101" s="541"/>
      <c r="P101" s="53"/>
      <c r="Q101" s="577"/>
      <c r="R101" s="577"/>
    </row>
    <row r="102" spans="1:18" ht="69" customHeight="1" x14ac:dyDescent="0.2">
      <c r="A102" s="4">
        <v>1</v>
      </c>
      <c r="B102" s="501" t="s">
        <v>131</v>
      </c>
      <c r="C102" s="502" t="s">
        <v>132</v>
      </c>
      <c r="D102" s="502" t="s">
        <v>132</v>
      </c>
      <c r="E102" s="503" t="s">
        <v>132</v>
      </c>
      <c r="F102" s="25">
        <v>1</v>
      </c>
      <c r="G102" s="37"/>
      <c r="H102" s="37"/>
      <c r="I102" s="37"/>
      <c r="J102" s="552" t="s">
        <v>133</v>
      </c>
      <c r="K102" s="552"/>
      <c r="L102" s="552"/>
      <c r="M102" s="53"/>
      <c r="N102" s="53"/>
      <c r="O102" s="53"/>
      <c r="P102" s="53"/>
      <c r="Q102" s="54"/>
      <c r="R102" s="54"/>
    </row>
    <row r="103" spans="1:18" ht="65.45" customHeight="1" x14ac:dyDescent="0.2">
      <c r="A103" s="4">
        <v>2</v>
      </c>
      <c r="B103" s="501" t="s">
        <v>134</v>
      </c>
      <c r="C103" s="502" t="s">
        <v>135</v>
      </c>
      <c r="D103" s="502" t="s">
        <v>135</v>
      </c>
      <c r="E103" s="503" t="s">
        <v>135</v>
      </c>
      <c r="F103" s="25">
        <v>1</v>
      </c>
      <c r="G103" s="37"/>
      <c r="H103" s="37"/>
      <c r="I103" s="37"/>
      <c r="J103" s="578" t="s">
        <v>136</v>
      </c>
      <c r="K103" s="578"/>
      <c r="L103" s="578"/>
      <c r="M103" s="54"/>
      <c r="N103" s="54"/>
      <c r="O103" s="54"/>
      <c r="P103" s="54"/>
      <c r="Q103" s="54"/>
      <c r="R103" s="54"/>
    </row>
    <row r="104" spans="1:18" s="57" customFormat="1" x14ac:dyDescent="0.2">
      <c r="A104" s="55"/>
      <c r="B104" s="587" t="s">
        <v>137</v>
      </c>
      <c r="C104" s="587"/>
      <c r="D104" s="587"/>
      <c r="E104" s="587"/>
      <c r="F104" s="52">
        <f>SUM(F102:F103)</f>
        <v>2</v>
      </c>
      <c r="G104" s="52">
        <f>SUM(G102:G103)</f>
        <v>0</v>
      </c>
      <c r="H104" s="52">
        <f>SUM(H102:H103)</f>
        <v>0</v>
      </c>
      <c r="I104" s="52">
        <f>SUM(I102:I103)</f>
        <v>0</v>
      </c>
      <c r="J104" s="588">
        <f>F104+G104+H104+I104</f>
        <v>2</v>
      </c>
      <c r="K104" s="588"/>
      <c r="L104" s="588"/>
      <c r="M104" s="56"/>
      <c r="N104" s="56"/>
      <c r="O104" s="56"/>
      <c r="P104" s="56"/>
      <c r="Q104" s="56"/>
      <c r="R104" s="56"/>
    </row>
    <row r="105" spans="1:18" x14ac:dyDescent="0.2">
      <c r="B105" s="538" t="s">
        <v>83</v>
      </c>
      <c r="C105" s="538"/>
      <c r="D105" s="538"/>
      <c r="E105" s="538"/>
      <c r="F105" s="538"/>
      <c r="G105" s="538"/>
      <c r="H105" s="538"/>
      <c r="I105" s="538"/>
      <c r="J105" s="538"/>
      <c r="K105" s="538"/>
      <c r="L105" s="538"/>
    </row>
    <row r="106" spans="1:18" x14ac:dyDescent="0.2">
      <c r="B106" s="58" t="s">
        <v>138</v>
      </c>
      <c r="C106" s="58"/>
      <c r="D106" s="58"/>
      <c r="E106" s="58"/>
      <c r="F106" s="59"/>
      <c r="G106" s="59"/>
      <c r="H106" s="59"/>
      <c r="I106" s="59"/>
      <c r="J106" s="21">
        <v>0.45</v>
      </c>
      <c r="K106" s="21"/>
      <c r="L106" s="22">
        <f>+(F161+H161)*J106/J161</f>
        <v>0.28018867924528301</v>
      </c>
      <c r="M106" s="60"/>
      <c r="N106" s="61"/>
    </row>
    <row r="107" spans="1:18" x14ac:dyDescent="0.2">
      <c r="B107" s="583" t="s">
        <v>24</v>
      </c>
      <c r="C107" s="583"/>
      <c r="D107" s="583"/>
      <c r="E107" s="583"/>
      <c r="F107" s="62" t="s">
        <v>25</v>
      </c>
      <c r="G107" s="62" t="s">
        <v>26</v>
      </c>
      <c r="H107" s="62" t="s">
        <v>27</v>
      </c>
      <c r="I107" s="62" t="s">
        <v>28</v>
      </c>
      <c r="J107" s="584" t="s">
        <v>29</v>
      </c>
      <c r="K107" s="585"/>
      <c r="L107" s="585"/>
    </row>
    <row r="108" spans="1:18" ht="103.5" customHeight="1" x14ac:dyDescent="0.2">
      <c r="A108" s="63">
        <v>1</v>
      </c>
      <c r="B108" s="501" t="s">
        <v>139</v>
      </c>
      <c r="C108" s="502"/>
      <c r="D108" s="502"/>
      <c r="E108" s="503"/>
      <c r="F108" s="25"/>
      <c r="G108" s="25">
        <v>1</v>
      </c>
      <c r="H108" s="25"/>
      <c r="I108" s="25"/>
      <c r="J108" s="578" t="s">
        <v>140</v>
      </c>
      <c r="K108" s="578"/>
      <c r="L108" s="586"/>
      <c r="M108" s="64"/>
      <c r="N108" s="64"/>
      <c r="O108" s="64"/>
      <c r="P108" s="64"/>
      <c r="Q108" s="64"/>
    </row>
    <row r="109" spans="1:18" ht="117.6" customHeight="1" x14ac:dyDescent="0.2">
      <c r="A109" s="63">
        <v>2</v>
      </c>
      <c r="B109" s="501" t="s">
        <v>141</v>
      </c>
      <c r="C109" s="502"/>
      <c r="D109" s="502"/>
      <c r="E109" s="503"/>
      <c r="F109" s="25"/>
      <c r="G109" s="37">
        <v>1</v>
      </c>
      <c r="H109" s="37"/>
      <c r="I109" s="37"/>
      <c r="J109" s="578" t="s">
        <v>142</v>
      </c>
      <c r="K109" s="578"/>
      <c r="L109" s="586"/>
      <c r="M109" s="64"/>
      <c r="N109" s="64"/>
      <c r="O109" s="64"/>
      <c r="P109" s="64"/>
      <c r="Q109" s="64"/>
    </row>
    <row r="110" spans="1:18" ht="102" customHeight="1" x14ac:dyDescent="0.2">
      <c r="A110" s="63">
        <v>3</v>
      </c>
      <c r="B110" s="501" t="s">
        <v>143</v>
      </c>
      <c r="C110" s="502"/>
      <c r="D110" s="502"/>
      <c r="E110" s="503"/>
      <c r="F110" s="25"/>
      <c r="G110" s="37">
        <v>1</v>
      </c>
      <c r="H110" s="37"/>
      <c r="I110" s="37"/>
      <c r="J110" s="578" t="s">
        <v>144</v>
      </c>
      <c r="K110" s="578"/>
      <c r="L110" s="586"/>
      <c r="M110" s="64"/>
      <c r="N110" s="64"/>
      <c r="O110" s="64"/>
      <c r="P110" s="64"/>
      <c r="Q110" s="64"/>
    </row>
    <row r="111" spans="1:18" ht="64.5" customHeight="1" x14ac:dyDescent="0.2">
      <c r="A111" s="63">
        <v>4</v>
      </c>
      <c r="B111" s="501" t="s">
        <v>145</v>
      </c>
      <c r="C111" s="502"/>
      <c r="D111" s="502"/>
      <c r="E111" s="503"/>
      <c r="F111" s="25"/>
      <c r="G111" s="25">
        <v>1</v>
      </c>
      <c r="H111" s="25"/>
      <c r="I111" s="25"/>
      <c r="J111" s="578" t="s">
        <v>146</v>
      </c>
      <c r="K111" s="578"/>
      <c r="L111" s="586"/>
      <c r="M111" s="64"/>
      <c r="N111" s="64"/>
      <c r="O111" s="64"/>
      <c r="P111" s="64"/>
      <c r="Q111" s="64"/>
    </row>
    <row r="112" spans="1:18" ht="35.450000000000003" customHeight="1" x14ac:dyDescent="0.2">
      <c r="A112" s="63">
        <v>5</v>
      </c>
      <c r="B112" s="522" t="s">
        <v>147</v>
      </c>
      <c r="C112" s="523"/>
      <c r="D112" s="523"/>
      <c r="E112" s="524"/>
      <c r="F112" s="25"/>
      <c r="G112" s="37">
        <v>1</v>
      </c>
      <c r="H112" s="37"/>
      <c r="I112" s="37"/>
      <c r="J112" s="589" t="s">
        <v>148</v>
      </c>
      <c r="K112" s="590"/>
      <c r="L112" s="590"/>
      <c r="M112" s="64"/>
      <c r="N112" s="64"/>
      <c r="O112" s="64"/>
      <c r="P112" s="64"/>
      <c r="Q112" s="64"/>
    </row>
    <row r="113" spans="1:17" ht="35.450000000000003" customHeight="1" x14ac:dyDescent="0.2">
      <c r="A113" s="63">
        <v>6</v>
      </c>
      <c r="B113" s="522" t="s">
        <v>149</v>
      </c>
      <c r="C113" s="523"/>
      <c r="D113" s="523"/>
      <c r="E113" s="524"/>
      <c r="F113" s="25"/>
      <c r="G113" s="37">
        <v>1</v>
      </c>
      <c r="H113" s="37"/>
      <c r="I113" s="37"/>
      <c r="J113" s="591"/>
      <c r="K113" s="592"/>
      <c r="L113" s="592"/>
      <c r="M113" s="64"/>
      <c r="N113" s="64"/>
      <c r="O113" s="64"/>
      <c r="P113" s="64"/>
      <c r="Q113" s="64"/>
    </row>
    <row r="114" spans="1:17" ht="42.6" customHeight="1" x14ac:dyDescent="0.2">
      <c r="A114" s="63">
        <v>7</v>
      </c>
      <c r="B114" s="522" t="s">
        <v>150</v>
      </c>
      <c r="C114" s="523"/>
      <c r="D114" s="523"/>
      <c r="E114" s="524"/>
      <c r="F114" s="25">
        <v>1</v>
      </c>
      <c r="G114" s="25"/>
      <c r="H114" s="25"/>
      <c r="I114" s="25"/>
      <c r="J114" s="591"/>
      <c r="K114" s="592"/>
      <c r="L114" s="592"/>
      <c r="M114" s="64"/>
      <c r="N114" s="64"/>
      <c r="O114" s="64"/>
      <c r="P114" s="64"/>
      <c r="Q114" s="64"/>
    </row>
    <row r="115" spans="1:17" ht="26.45" customHeight="1" x14ac:dyDescent="0.2">
      <c r="A115" s="63">
        <v>8</v>
      </c>
      <c r="B115" s="522" t="s">
        <v>151</v>
      </c>
      <c r="C115" s="523"/>
      <c r="D115" s="523"/>
      <c r="E115" s="524"/>
      <c r="F115" s="25">
        <v>1</v>
      </c>
      <c r="G115" s="37"/>
      <c r="H115" s="37"/>
      <c r="I115" s="37"/>
      <c r="J115" s="589" t="s">
        <v>152</v>
      </c>
      <c r="K115" s="590"/>
      <c r="L115" s="590"/>
      <c r="M115" s="64"/>
      <c r="N115" s="64"/>
      <c r="O115" s="64"/>
      <c r="P115" s="64"/>
      <c r="Q115" s="64"/>
    </row>
    <row r="116" spans="1:17" ht="26.45" customHeight="1" x14ac:dyDescent="0.2">
      <c r="A116" s="63">
        <v>9</v>
      </c>
      <c r="B116" s="522" t="s">
        <v>153</v>
      </c>
      <c r="C116" s="523"/>
      <c r="D116" s="523"/>
      <c r="E116" s="524"/>
      <c r="F116" s="25">
        <v>1</v>
      </c>
      <c r="G116" s="37"/>
      <c r="H116" s="37"/>
      <c r="I116" s="37"/>
      <c r="J116" s="591"/>
      <c r="K116" s="592"/>
      <c r="L116" s="592"/>
      <c r="M116" s="64"/>
      <c r="N116" s="64"/>
      <c r="O116" s="64"/>
      <c r="P116" s="64"/>
      <c r="Q116" s="64"/>
    </row>
    <row r="117" spans="1:17" ht="26.45" customHeight="1" x14ac:dyDescent="0.2">
      <c r="A117" s="63">
        <v>10</v>
      </c>
      <c r="B117" s="522" t="s">
        <v>154</v>
      </c>
      <c r="C117" s="523"/>
      <c r="D117" s="523"/>
      <c r="E117" s="524"/>
      <c r="F117" s="25">
        <v>1</v>
      </c>
      <c r="G117" s="25"/>
      <c r="H117" s="25"/>
      <c r="I117" s="25"/>
      <c r="J117" s="591"/>
      <c r="K117" s="592"/>
      <c r="L117" s="592"/>
      <c r="M117" s="64"/>
      <c r="N117" s="64"/>
      <c r="O117" s="64"/>
      <c r="P117" s="64"/>
      <c r="Q117" s="64"/>
    </row>
    <row r="118" spans="1:17" ht="39.6" customHeight="1" x14ac:dyDescent="0.2">
      <c r="A118" s="63">
        <v>11</v>
      </c>
      <c r="B118" s="522" t="s">
        <v>155</v>
      </c>
      <c r="C118" s="523"/>
      <c r="D118" s="523"/>
      <c r="E118" s="524"/>
      <c r="F118" s="25">
        <v>1</v>
      </c>
      <c r="G118" s="37"/>
      <c r="H118" s="37"/>
      <c r="I118" s="37"/>
      <c r="J118" s="593"/>
      <c r="K118" s="594"/>
      <c r="L118" s="594"/>
      <c r="M118" s="64"/>
      <c r="N118" s="64"/>
      <c r="O118" s="64"/>
      <c r="P118" s="64"/>
      <c r="Q118" s="64"/>
    </row>
    <row r="119" spans="1:17" ht="54" customHeight="1" x14ac:dyDescent="0.2">
      <c r="A119" s="63">
        <v>12</v>
      </c>
      <c r="B119" s="501" t="s">
        <v>156</v>
      </c>
      <c r="C119" s="502"/>
      <c r="D119" s="502"/>
      <c r="E119" s="503"/>
      <c r="F119" s="25">
        <v>1</v>
      </c>
      <c r="G119" s="37"/>
      <c r="H119" s="37"/>
      <c r="I119" s="37"/>
      <c r="J119" s="578" t="s">
        <v>157</v>
      </c>
      <c r="K119" s="578"/>
      <c r="L119" s="586"/>
      <c r="M119" s="64"/>
      <c r="N119" s="64"/>
      <c r="O119" s="64"/>
      <c r="P119" s="64"/>
      <c r="Q119" s="64"/>
    </row>
    <row r="120" spans="1:17" ht="58.5" customHeight="1" x14ac:dyDescent="0.2">
      <c r="A120" s="63">
        <v>13</v>
      </c>
      <c r="B120" s="501" t="s">
        <v>158</v>
      </c>
      <c r="C120" s="502"/>
      <c r="D120" s="502"/>
      <c r="E120" s="503"/>
      <c r="F120" s="25">
        <v>1</v>
      </c>
      <c r="G120" s="25"/>
      <c r="H120" s="25"/>
      <c r="I120" s="25"/>
      <c r="J120" s="578" t="s">
        <v>159</v>
      </c>
      <c r="K120" s="578"/>
      <c r="L120" s="586"/>
      <c r="M120" s="64"/>
      <c r="N120" s="64"/>
      <c r="O120" s="64"/>
      <c r="P120" s="64"/>
      <c r="Q120" s="64"/>
    </row>
    <row r="121" spans="1:17" ht="110.1" customHeight="1" x14ac:dyDescent="0.2">
      <c r="A121" s="63">
        <v>14</v>
      </c>
      <c r="B121" s="501" t="s">
        <v>160</v>
      </c>
      <c r="C121" s="502"/>
      <c r="D121" s="502"/>
      <c r="E121" s="503"/>
      <c r="F121" s="25">
        <v>1</v>
      </c>
      <c r="G121" s="37"/>
      <c r="H121" s="37"/>
      <c r="I121" s="37"/>
      <c r="J121" s="534" t="s">
        <v>161</v>
      </c>
      <c r="K121" s="535"/>
      <c r="L121" s="544"/>
      <c r="M121" s="64"/>
      <c r="N121" s="64"/>
      <c r="O121" s="64"/>
      <c r="P121" s="64"/>
      <c r="Q121" s="64"/>
    </row>
    <row r="122" spans="1:17" ht="73.5" customHeight="1" x14ac:dyDescent="0.2">
      <c r="A122" s="63">
        <v>15</v>
      </c>
      <c r="B122" s="501" t="s">
        <v>162</v>
      </c>
      <c r="C122" s="502"/>
      <c r="D122" s="502"/>
      <c r="E122" s="503"/>
      <c r="F122" s="25">
        <v>1</v>
      </c>
      <c r="G122" s="37"/>
      <c r="H122" s="37"/>
      <c r="I122" s="37"/>
      <c r="J122" s="534" t="s">
        <v>163</v>
      </c>
      <c r="K122" s="535"/>
      <c r="L122" s="535"/>
      <c r="M122" s="595"/>
      <c r="N122" s="595"/>
      <c r="O122" s="595"/>
      <c r="P122" s="595"/>
      <c r="Q122" s="64"/>
    </row>
    <row r="123" spans="1:17" ht="80.45" customHeight="1" x14ac:dyDescent="0.2">
      <c r="A123" s="63">
        <v>16</v>
      </c>
      <c r="B123" s="501" t="s">
        <v>164</v>
      </c>
      <c r="C123" s="502"/>
      <c r="D123" s="502"/>
      <c r="E123" s="503"/>
      <c r="F123" s="25"/>
      <c r="G123" s="25"/>
      <c r="H123" s="25"/>
      <c r="I123" s="25">
        <v>1</v>
      </c>
      <c r="J123" s="534" t="s">
        <v>165</v>
      </c>
      <c r="K123" s="535"/>
      <c r="L123" s="535"/>
      <c r="M123" s="595"/>
      <c r="N123" s="595"/>
      <c r="O123" s="595"/>
      <c r="P123" s="595"/>
      <c r="Q123" s="64"/>
    </row>
    <row r="124" spans="1:17" ht="51" customHeight="1" x14ac:dyDescent="0.2">
      <c r="A124" s="63">
        <v>17</v>
      </c>
      <c r="B124" s="501" t="s">
        <v>166</v>
      </c>
      <c r="C124" s="502"/>
      <c r="D124" s="502"/>
      <c r="E124" s="503"/>
      <c r="F124" s="25"/>
      <c r="G124" s="37"/>
      <c r="H124" s="37"/>
      <c r="I124" s="37">
        <v>1</v>
      </c>
      <c r="J124" s="534" t="s">
        <v>167</v>
      </c>
      <c r="K124" s="535"/>
      <c r="L124" s="535"/>
      <c r="M124" s="595"/>
      <c r="N124" s="595"/>
      <c r="O124" s="595"/>
      <c r="P124" s="595"/>
      <c r="Q124" s="64"/>
    </row>
    <row r="125" spans="1:17" ht="15.95" customHeight="1" x14ac:dyDescent="0.2">
      <c r="A125" s="63">
        <v>18</v>
      </c>
      <c r="B125" s="522" t="s">
        <v>168</v>
      </c>
      <c r="C125" s="523"/>
      <c r="D125" s="523"/>
      <c r="E125" s="524"/>
      <c r="F125" s="25"/>
      <c r="G125" s="37"/>
      <c r="H125" s="37"/>
      <c r="I125" s="37">
        <v>1</v>
      </c>
      <c r="J125" s="566" t="s">
        <v>169</v>
      </c>
      <c r="K125" s="567"/>
      <c r="L125" s="568"/>
      <c r="M125" s="595"/>
      <c r="N125" s="595"/>
      <c r="O125" s="595"/>
      <c r="P125" s="595"/>
      <c r="Q125" s="64"/>
    </row>
    <row r="126" spans="1:17" x14ac:dyDescent="0.2">
      <c r="A126" s="63">
        <v>19</v>
      </c>
      <c r="B126" s="522" t="s">
        <v>170</v>
      </c>
      <c r="C126" s="523"/>
      <c r="D126" s="523"/>
      <c r="E126" s="524"/>
      <c r="F126" s="25"/>
      <c r="G126" s="25"/>
      <c r="H126" s="25"/>
      <c r="I126" s="25">
        <v>1</v>
      </c>
      <c r="J126" s="569"/>
      <c r="K126" s="570"/>
      <c r="L126" s="571"/>
      <c r="M126" s="595"/>
      <c r="N126" s="595"/>
      <c r="O126" s="595"/>
      <c r="P126" s="595"/>
      <c r="Q126" s="64"/>
    </row>
    <row r="127" spans="1:17" x14ac:dyDescent="0.2">
      <c r="A127" s="63">
        <v>20</v>
      </c>
      <c r="B127" s="522" t="s">
        <v>171</v>
      </c>
      <c r="C127" s="523"/>
      <c r="D127" s="523"/>
      <c r="E127" s="524"/>
      <c r="F127" s="25"/>
      <c r="G127" s="37"/>
      <c r="H127" s="37"/>
      <c r="I127" s="37">
        <v>1</v>
      </c>
      <c r="J127" s="569"/>
      <c r="K127" s="570"/>
      <c r="L127" s="571"/>
      <c r="M127" s="595"/>
      <c r="N127" s="595"/>
      <c r="O127" s="595"/>
      <c r="P127" s="595"/>
      <c r="Q127" s="64"/>
    </row>
    <row r="128" spans="1:17" x14ac:dyDescent="0.2">
      <c r="A128" s="63">
        <v>21</v>
      </c>
      <c r="B128" s="522" t="s">
        <v>172</v>
      </c>
      <c r="C128" s="523"/>
      <c r="D128" s="523"/>
      <c r="E128" s="524"/>
      <c r="F128" s="25"/>
      <c r="G128" s="37"/>
      <c r="H128" s="37"/>
      <c r="I128" s="37">
        <v>1</v>
      </c>
      <c r="J128" s="569"/>
      <c r="K128" s="570"/>
      <c r="L128" s="571"/>
      <c r="M128" s="595"/>
      <c r="N128" s="595"/>
      <c r="O128" s="595"/>
      <c r="P128" s="595"/>
      <c r="Q128" s="64"/>
    </row>
    <row r="129" spans="1:17" x14ac:dyDescent="0.2">
      <c r="A129" s="63">
        <v>22</v>
      </c>
      <c r="B129" s="522" t="s">
        <v>173</v>
      </c>
      <c r="C129" s="523"/>
      <c r="D129" s="523"/>
      <c r="E129" s="524"/>
      <c r="F129" s="25"/>
      <c r="G129" s="37"/>
      <c r="H129" s="37"/>
      <c r="I129" s="37">
        <v>1</v>
      </c>
      <c r="J129" s="569"/>
      <c r="K129" s="570"/>
      <c r="L129" s="571"/>
      <c r="M129" s="595"/>
      <c r="N129" s="595"/>
      <c r="O129" s="595"/>
      <c r="P129" s="595"/>
      <c r="Q129" s="64"/>
    </row>
    <row r="130" spans="1:17" x14ac:dyDescent="0.2">
      <c r="A130" s="63">
        <v>23</v>
      </c>
      <c r="B130" s="522" t="s">
        <v>174</v>
      </c>
      <c r="C130" s="523"/>
      <c r="D130" s="523"/>
      <c r="E130" s="524"/>
      <c r="F130" s="25"/>
      <c r="G130" s="25"/>
      <c r="H130" s="25">
        <v>1</v>
      </c>
      <c r="I130" s="25"/>
      <c r="J130" s="569"/>
      <c r="K130" s="570"/>
      <c r="L130" s="571"/>
      <c r="M130" s="595"/>
      <c r="N130" s="595"/>
      <c r="O130" s="595"/>
      <c r="P130" s="595"/>
      <c r="Q130" s="64"/>
    </row>
    <row r="131" spans="1:17" x14ac:dyDescent="0.2">
      <c r="A131" s="63">
        <v>24</v>
      </c>
      <c r="B131" s="522" t="s">
        <v>175</v>
      </c>
      <c r="C131" s="523"/>
      <c r="D131" s="523"/>
      <c r="E131" s="524"/>
      <c r="F131" s="25"/>
      <c r="G131" s="37"/>
      <c r="H131" s="37">
        <v>1</v>
      </c>
      <c r="I131" s="37"/>
      <c r="J131" s="569"/>
      <c r="K131" s="570"/>
      <c r="L131" s="571"/>
      <c r="M131" s="595"/>
      <c r="N131" s="595"/>
      <c r="O131" s="595"/>
      <c r="P131" s="595"/>
      <c r="Q131" s="64"/>
    </row>
    <row r="132" spans="1:17" x14ac:dyDescent="0.2">
      <c r="A132" s="63">
        <v>25</v>
      </c>
      <c r="B132" s="522" t="s">
        <v>176</v>
      </c>
      <c r="C132" s="523"/>
      <c r="D132" s="523"/>
      <c r="E132" s="524"/>
      <c r="F132" s="25"/>
      <c r="G132" s="37"/>
      <c r="H132" s="37">
        <v>1</v>
      </c>
      <c r="I132" s="37"/>
      <c r="J132" s="569"/>
      <c r="K132" s="570"/>
      <c r="L132" s="571"/>
      <c r="M132" s="595"/>
      <c r="N132" s="595"/>
      <c r="O132" s="595"/>
      <c r="P132" s="595"/>
      <c r="Q132" s="64"/>
    </row>
    <row r="133" spans="1:17" x14ac:dyDescent="0.2">
      <c r="A133" s="63">
        <v>26</v>
      </c>
      <c r="B133" s="522" t="s">
        <v>177</v>
      </c>
      <c r="C133" s="523"/>
      <c r="D133" s="523"/>
      <c r="E133" s="524"/>
      <c r="F133" s="25"/>
      <c r="G133" s="25"/>
      <c r="H133" s="25">
        <v>1</v>
      </c>
      <c r="I133" s="25"/>
      <c r="J133" s="569"/>
      <c r="K133" s="570"/>
      <c r="L133" s="571"/>
      <c r="M133" s="595"/>
      <c r="N133" s="595"/>
      <c r="O133" s="595"/>
      <c r="P133" s="595"/>
      <c r="Q133" s="64"/>
    </row>
    <row r="134" spans="1:17" x14ac:dyDescent="0.2">
      <c r="A134" s="63">
        <v>27</v>
      </c>
      <c r="B134" s="522" t="s">
        <v>178</v>
      </c>
      <c r="C134" s="523"/>
      <c r="D134" s="523"/>
      <c r="E134" s="524"/>
      <c r="F134" s="25"/>
      <c r="G134" s="37"/>
      <c r="H134" s="37">
        <v>1</v>
      </c>
      <c r="I134" s="37"/>
      <c r="J134" s="569"/>
      <c r="K134" s="570"/>
      <c r="L134" s="571"/>
      <c r="M134" s="595"/>
      <c r="N134" s="595"/>
      <c r="O134" s="595"/>
      <c r="P134" s="595"/>
      <c r="Q134" s="64"/>
    </row>
    <row r="135" spans="1:17" x14ac:dyDescent="0.2">
      <c r="A135" s="63">
        <v>28</v>
      </c>
      <c r="B135" s="522" t="s">
        <v>179</v>
      </c>
      <c r="C135" s="523"/>
      <c r="D135" s="523"/>
      <c r="E135" s="524"/>
      <c r="F135" s="25"/>
      <c r="G135" s="37"/>
      <c r="H135" s="37">
        <v>1</v>
      </c>
      <c r="I135" s="37"/>
      <c r="J135" s="569"/>
      <c r="K135" s="570"/>
      <c r="L135" s="571"/>
      <c r="M135" s="595"/>
      <c r="N135" s="595"/>
      <c r="O135" s="595"/>
      <c r="P135" s="595"/>
      <c r="Q135" s="64"/>
    </row>
    <row r="136" spans="1:17" x14ac:dyDescent="0.2">
      <c r="A136" s="63">
        <v>29</v>
      </c>
      <c r="B136" s="522" t="s">
        <v>180</v>
      </c>
      <c r="C136" s="523"/>
      <c r="D136" s="523"/>
      <c r="E136" s="524"/>
      <c r="F136" s="25"/>
      <c r="G136" s="25"/>
      <c r="H136" s="25">
        <v>1</v>
      </c>
      <c r="I136" s="25"/>
      <c r="J136" s="569"/>
      <c r="K136" s="570"/>
      <c r="L136" s="571"/>
      <c r="M136" s="595"/>
      <c r="N136" s="595"/>
      <c r="O136" s="595"/>
      <c r="P136" s="595"/>
      <c r="Q136" s="64"/>
    </row>
    <row r="137" spans="1:17" x14ac:dyDescent="0.2">
      <c r="A137" s="63">
        <v>30</v>
      </c>
      <c r="B137" s="522" t="s">
        <v>181</v>
      </c>
      <c r="C137" s="523"/>
      <c r="D137" s="523"/>
      <c r="E137" s="524"/>
      <c r="F137" s="25"/>
      <c r="G137" s="37"/>
      <c r="H137" s="37">
        <v>1</v>
      </c>
      <c r="I137" s="37"/>
      <c r="J137" s="569"/>
      <c r="K137" s="570"/>
      <c r="L137" s="571"/>
      <c r="M137" s="595"/>
      <c r="N137" s="595"/>
      <c r="O137" s="595"/>
      <c r="P137" s="595"/>
      <c r="Q137" s="64"/>
    </row>
    <row r="138" spans="1:17" x14ac:dyDescent="0.2">
      <c r="A138" s="63">
        <v>31</v>
      </c>
      <c r="B138" s="522" t="s">
        <v>182</v>
      </c>
      <c r="C138" s="523"/>
      <c r="D138" s="523"/>
      <c r="E138" s="524"/>
      <c r="F138" s="25"/>
      <c r="G138" s="37"/>
      <c r="H138" s="37">
        <v>1</v>
      </c>
      <c r="I138" s="37"/>
      <c r="J138" s="569"/>
      <c r="K138" s="570"/>
      <c r="L138" s="571"/>
      <c r="M138" s="595"/>
      <c r="N138" s="595"/>
      <c r="O138" s="595"/>
      <c r="P138" s="595"/>
      <c r="Q138" s="64"/>
    </row>
    <row r="139" spans="1:17" x14ac:dyDescent="0.2">
      <c r="A139" s="63">
        <v>32</v>
      </c>
      <c r="B139" s="522" t="s">
        <v>183</v>
      </c>
      <c r="C139" s="523"/>
      <c r="D139" s="523"/>
      <c r="E139" s="524"/>
      <c r="F139" s="25"/>
      <c r="G139" s="25"/>
      <c r="H139" s="25">
        <v>1</v>
      </c>
      <c r="I139" s="25"/>
      <c r="J139" s="569"/>
      <c r="K139" s="570"/>
      <c r="L139" s="571"/>
      <c r="M139" s="595"/>
      <c r="N139" s="595"/>
      <c r="O139" s="595"/>
      <c r="P139" s="595"/>
      <c r="Q139" s="64"/>
    </row>
    <row r="140" spans="1:17" ht="15.6" customHeight="1" x14ac:dyDescent="0.2">
      <c r="A140" s="63">
        <v>33</v>
      </c>
      <c r="B140" s="522" t="s">
        <v>184</v>
      </c>
      <c r="C140" s="523"/>
      <c r="D140" s="523"/>
      <c r="E140" s="524"/>
      <c r="F140" s="25"/>
      <c r="G140" s="37"/>
      <c r="H140" s="37">
        <v>1</v>
      </c>
      <c r="I140" s="37"/>
      <c r="J140" s="572"/>
      <c r="K140" s="573"/>
      <c r="L140" s="574"/>
      <c r="M140" s="595"/>
      <c r="N140" s="595"/>
      <c r="O140" s="595"/>
      <c r="P140" s="595"/>
      <c r="Q140" s="64"/>
    </row>
    <row r="141" spans="1:17" ht="89.1" customHeight="1" x14ac:dyDescent="0.2">
      <c r="A141" s="63">
        <v>34</v>
      </c>
      <c r="B141" s="501" t="s">
        <v>185</v>
      </c>
      <c r="C141" s="502"/>
      <c r="D141" s="502"/>
      <c r="E141" s="503"/>
      <c r="F141" s="25"/>
      <c r="G141" s="37"/>
      <c r="H141" s="37">
        <v>1</v>
      </c>
      <c r="I141" s="25"/>
      <c r="J141" s="596" t="s">
        <v>186</v>
      </c>
      <c r="K141" s="597"/>
      <c r="L141" s="597"/>
      <c r="M141" s="595"/>
      <c r="N141" s="595"/>
      <c r="O141" s="595"/>
      <c r="P141" s="595"/>
      <c r="Q141" s="64"/>
    </row>
    <row r="142" spans="1:17" ht="76.5" customHeight="1" x14ac:dyDescent="0.2">
      <c r="A142" s="63">
        <v>35</v>
      </c>
      <c r="B142" s="501" t="s">
        <v>187</v>
      </c>
      <c r="C142" s="502"/>
      <c r="D142" s="502"/>
      <c r="E142" s="503"/>
      <c r="F142" s="25"/>
      <c r="G142" s="25"/>
      <c r="H142" s="25">
        <v>1</v>
      </c>
      <c r="I142" s="25"/>
      <c r="J142" s="596" t="s">
        <v>188</v>
      </c>
      <c r="K142" s="597"/>
      <c r="L142" s="597"/>
      <c r="M142" s="595"/>
      <c r="N142" s="595"/>
      <c r="O142" s="595"/>
      <c r="P142" s="595"/>
      <c r="Q142" s="64"/>
    </row>
    <row r="143" spans="1:17" ht="15.6" customHeight="1" x14ac:dyDescent="0.2">
      <c r="A143" s="63">
        <v>36</v>
      </c>
      <c r="B143" s="501" t="s">
        <v>189</v>
      </c>
      <c r="C143" s="502"/>
      <c r="D143" s="502"/>
      <c r="E143" s="503"/>
      <c r="F143" s="25"/>
      <c r="G143" s="37"/>
      <c r="H143" s="37">
        <v>1</v>
      </c>
      <c r="I143" s="37"/>
      <c r="J143" s="598" t="s">
        <v>190</v>
      </c>
      <c r="K143" s="599"/>
      <c r="L143" s="600"/>
      <c r="M143" s="595"/>
      <c r="N143" s="595"/>
      <c r="O143" s="595"/>
      <c r="P143" s="595"/>
      <c r="Q143" s="64"/>
    </row>
    <row r="144" spans="1:17" x14ac:dyDescent="0.2">
      <c r="A144" s="63">
        <v>37</v>
      </c>
      <c r="B144" s="522" t="s">
        <v>191</v>
      </c>
      <c r="C144" s="523"/>
      <c r="D144" s="523"/>
      <c r="E144" s="524"/>
      <c r="F144" s="25"/>
      <c r="G144" s="37"/>
      <c r="H144" s="37">
        <v>1</v>
      </c>
      <c r="I144" s="37"/>
      <c r="J144" s="601"/>
      <c r="K144" s="602"/>
      <c r="L144" s="603"/>
      <c r="M144" s="595"/>
      <c r="N144" s="595"/>
      <c r="O144" s="595"/>
      <c r="P144" s="595"/>
      <c r="Q144" s="64"/>
    </row>
    <row r="145" spans="1:17" x14ac:dyDescent="0.2">
      <c r="A145" s="63">
        <v>38</v>
      </c>
      <c r="B145" s="522" t="s">
        <v>192</v>
      </c>
      <c r="C145" s="523"/>
      <c r="D145" s="523"/>
      <c r="E145" s="524"/>
      <c r="F145" s="25"/>
      <c r="G145" s="25"/>
      <c r="H145" s="25">
        <v>1</v>
      </c>
      <c r="I145" s="25"/>
      <c r="J145" s="601"/>
      <c r="K145" s="602"/>
      <c r="L145" s="603"/>
      <c r="M145" s="595"/>
      <c r="N145" s="595"/>
      <c r="O145" s="595"/>
      <c r="P145" s="595"/>
      <c r="Q145" s="64"/>
    </row>
    <row r="146" spans="1:17" ht="15.6" customHeight="1" x14ac:dyDescent="0.2">
      <c r="A146" s="63">
        <v>39</v>
      </c>
      <c r="B146" s="522" t="s">
        <v>193</v>
      </c>
      <c r="C146" s="523"/>
      <c r="D146" s="523"/>
      <c r="E146" s="524"/>
      <c r="F146" s="25"/>
      <c r="G146" s="37"/>
      <c r="H146" s="37">
        <v>1</v>
      </c>
      <c r="I146" s="37"/>
      <c r="J146" s="604"/>
      <c r="K146" s="605"/>
      <c r="L146" s="606"/>
      <c r="M146" s="595"/>
      <c r="N146" s="595"/>
      <c r="O146" s="595"/>
      <c r="P146" s="595"/>
      <c r="Q146" s="64"/>
    </row>
    <row r="147" spans="1:17" s="50" customFormat="1" ht="60.6" customHeight="1" x14ac:dyDescent="0.25">
      <c r="A147" s="63">
        <v>40</v>
      </c>
      <c r="B147" s="501" t="s">
        <v>194</v>
      </c>
      <c r="C147" s="502"/>
      <c r="D147" s="502"/>
      <c r="E147" s="503"/>
      <c r="F147" s="25"/>
      <c r="G147" s="25"/>
      <c r="H147" s="25">
        <v>1</v>
      </c>
      <c r="I147" s="25"/>
      <c r="J147" s="607" t="s">
        <v>195</v>
      </c>
      <c r="K147" s="608"/>
      <c r="L147" s="608"/>
      <c r="M147" s="609"/>
      <c r="N147" s="609"/>
      <c r="O147" s="609"/>
      <c r="P147" s="609"/>
      <c r="Q147" s="64"/>
    </row>
    <row r="148" spans="1:17" s="50" customFormat="1" ht="78.599999999999994" customHeight="1" x14ac:dyDescent="0.25">
      <c r="A148" s="63">
        <v>41</v>
      </c>
      <c r="B148" s="501" t="s">
        <v>196</v>
      </c>
      <c r="C148" s="502"/>
      <c r="D148" s="502"/>
      <c r="E148" s="503"/>
      <c r="F148" s="25"/>
      <c r="G148" s="25"/>
      <c r="H148" s="25">
        <v>1</v>
      </c>
      <c r="I148" s="25"/>
      <c r="J148" s="607" t="s">
        <v>197</v>
      </c>
      <c r="K148" s="608"/>
      <c r="L148" s="608"/>
      <c r="M148" s="609"/>
      <c r="N148" s="609"/>
      <c r="O148" s="609"/>
      <c r="P148" s="609"/>
      <c r="Q148" s="64"/>
    </row>
    <row r="149" spans="1:17" s="50" customFormat="1" ht="77.45" customHeight="1" x14ac:dyDescent="0.25">
      <c r="A149" s="63">
        <v>42</v>
      </c>
      <c r="B149" s="501" t="s">
        <v>198</v>
      </c>
      <c r="C149" s="502"/>
      <c r="D149" s="502"/>
      <c r="E149" s="503"/>
      <c r="F149" s="25"/>
      <c r="G149" s="25"/>
      <c r="H149" s="25">
        <v>1</v>
      </c>
      <c r="I149" s="25"/>
      <c r="J149" s="607" t="s">
        <v>199</v>
      </c>
      <c r="K149" s="608"/>
      <c r="L149" s="608"/>
      <c r="M149" s="609"/>
      <c r="N149" s="609"/>
      <c r="O149" s="609"/>
      <c r="P149" s="609"/>
      <c r="Q149" s="64"/>
    </row>
    <row r="150" spans="1:17" s="50" customFormat="1" ht="60.6" customHeight="1" x14ac:dyDescent="0.25">
      <c r="A150" s="63">
        <v>43</v>
      </c>
      <c r="B150" s="501" t="s">
        <v>200</v>
      </c>
      <c r="C150" s="502"/>
      <c r="D150" s="502"/>
      <c r="E150" s="503"/>
      <c r="F150" s="25"/>
      <c r="G150" s="25"/>
      <c r="H150" s="25">
        <v>1</v>
      </c>
      <c r="I150" s="25"/>
      <c r="J150" s="607" t="s">
        <v>201</v>
      </c>
      <c r="K150" s="608"/>
      <c r="L150" s="608"/>
      <c r="M150" s="609"/>
      <c r="N150" s="609"/>
      <c r="O150" s="609"/>
      <c r="P150" s="609"/>
      <c r="Q150" s="64"/>
    </row>
    <row r="151" spans="1:17" s="50" customFormat="1" ht="34.5" customHeight="1" x14ac:dyDescent="0.25">
      <c r="A151" s="63">
        <v>44</v>
      </c>
      <c r="B151" s="501" t="s">
        <v>202</v>
      </c>
      <c r="C151" s="502"/>
      <c r="D151" s="502"/>
      <c r="E151" s="503"/>
      <c r="F151" s="25"/>
      <c r="G151" s="25"/>
      <c r="H151" s="25">
        <v>1</v>
      </c>
      <c r="I151" s="25"/>
      <c r="J151" s="598" t="s">
        <v>203</v>
      </c>
      <c r="K151" s="599"/>
      <c r="L151" s="600"/>
      <c r="M151" s="609"/>
      <c r="N151" s="609"/>
      <c r="O151" s="609"/>
      <c r="P151" s="609"/>
      <c r="Q151" s="64"/>
    </row>
    <row r="152" spans="1:17" ht="34.5" customHeight="1" x14ac:dyDescent="0.2">
      <c r="A152" s="63">
        <v>45</v>
      </c>
      <c r="B152" s="522" t="s">
        <v>204</v>
      </c>
      <c r="C152" s="523"/>
      <c r="D152" s="523"/>
      <c r="E152" s="524"/>
      <c r="F152" s="25"/>
      <c r="G152" s="25"/>
      <c r="H152" s="37">
        <v>1</v>
      </c>
      <c r="I152" s="37"/>
      <c r="J152" s="601"/>
      <c r="K152" s="602"/>
      <c r="L152" s="603"/>
      <c r="M152" s="595"/>
      <c r="N152" s="595"/>
      <c r="O152" s="595"/>
      <c r="P152" s="595"/>
      <c r="Q152" s="64"/>
    </row>
    <row r="153" spans="1:17" ht="34.5" customHeight="1" x14ac:dyDescent="0.2">
      <c r="A153" s="63">
        <v>46</v>
      </c>
      <c r="B153" s="522" t="s">
        <v>205</v>
      </c>
      <c r="C153" s="523"/>
      <c r="D153" s="523"/>
      <c r="E153" s="524"/>
      <c r="F153" s="25"/>
      <c r="G153" s="25"/>
      <c r="H153" s="37">
        <v>1</v>
      </c>
      <c r="I153" s="37"/>
      <c r="J153" s="601"/>
      <c r="K153" s="602"/>
      <c r="L153" s="603"/>
      <c r="M153" s="595"/>
      <c r="N153" s="595"/>
      <c r="O153" s="595"/>
      <c r="P153" s="595"/>
      <c r="Q153" s="64"/>
    </row>
    <row r="154" spans="1:17" ht="34.5" customHeight="1" x14ac:dyDescent="0.2">
      <c r="A154" s="63">
        <v>47</v>
      </c>
      <c r="B154" s="522" t="s">
        <v>206</v>
      </c>
      <c r="C154" s="523"/>
      <c r="D154" s="523"/>
      <c r="E154" s="524"/>
      <c r="F154" s="25"/>
      <c r="G154" s="25">
        <v>1</v>
      </c>
      <c r="H154" s="25"/>
      <c r="I154" s="25"/>
      <c r="J154" s="601"/>
      <c r="K154" s="602"/>
      <c r="L154" s="603"/>
      <c r="M154" s="595"/>
      <c r="N154" s="595"/>
      <c r="O154" s="595"/>
      <c r="P154" s="595"/>
      <c r="Q154" s="64"/>
    </row>
    <row r="155" spans="1:17" ht="34.5" customHeight="1" x14ac:dyDescent="0.2">
      <c r="A155" s="63">
        <v>48</v>
      </c>
      <c r="B155" s="522" t="s">
        <v>207</v>
      </c>
      <c r="C155" s="523"/>
      <c r="D155" s="523"/>
      <c r="E155" s="524"/>
      <c r="F155" s="25"/>
      <c r="G155" s="25">
        <v>1</v>
      </c>
      <c r="H155" s="37"/>
      <c r="I155" s="37"/>
      <c r="J155" s="601"/>
      <c r="K155" s="602"/>
      <c r="L155" s="603"/>
      <c r="M155" s="595"/>
      <c r="N155" s="595"/>
      <c r="O155" s="595"/>
      <c r="P155" s="595"/>
      <c r="Q155" s="64"/>
    </row>
    <row r="156" spans="1:17" ht="34.5" customHeight="1" x14ac:dyDescent="0.2">
      <c r="A156" s="63">
        <v>49</v>
      </c>
      <c r="B156" s="522" t="s">
        <v>208</v>
      </c>
      <c r="C156" s="523"/>
      <c r="D156" s="523"/>
      <c r="E156" s="524"/>
      <c r="F156" s="25"/>
      <c r="G156" s="25">
        <v>1</v>
      </c>
      <c r="H156" s="37"/>
      <c r="I156" s="37"/>
      <c r="J156" s="601"/>
      <c r="K156" s="602"/>
      <c r="L156" s="603"/>
      <c r="M156" s="595"/>
      <c r="N156" s="595"/>
      <c r="O156" s="595"/>
      <c r="P156" s="595"/>
      <c r="Q156" s="64"/>
    </row>
    <row r="157" spans="1:17" ht="34.5" customHeight="1" x14ac:dyDescent="0.2">
      <c r="A157" s="63">
        <v>50</v>
      </c>
      <c r="B157" s="522" t="s">
        <v>209</v>
      </c>
      <c r="C157" s="523"/>
      <c r="D157" s="523"/>
      <c r="E157" s="524"/>
      <c r="F157" s="25"/>
      <c r="G157" s="25">
        <v>1</v>
      </c>
      <c r="H157" s="25"/>
      <c r="I157" s="25"/>
      <c r="J157" s="601"/>
      <c r="K157" s="602"/>
      <c r="L157" s="603"/>
      <c r="M157" s="595"/>
      <c r="N157" s="595"/>
      <c r="O157" s="595"/>
      <c r="P157" s="595"/>
      <c r="Q157" s="64"/>
    </row>
    <row r="158" spans="1:17" ht="34.5" customHeight="1" x14ac:dyDescent="0.2">
      <c r="A158" s="63">
        <v>51</v>
      </c>
      <c r="B158" s="522" t="s">
        <v>210</v>
      </c>
      <c r="C158" s="523"/>
      <c r="D158" s="523"/>
      <c r="E158" s="524"/>
      <c r="F158" s="25"/>
      <c r="G158" s="37">
        <v>1</v>
      </c>
      <c r="H158" s="37"/>
      <c r="I158" s="37"/>
      <c r="J158" s="601"/>
      <c r="K158" s="602"/>
      <c r="L158" s="603"/>
      <c r="M158" s="595"/>
      <c r="N158" s="595"/>
      <c r="O158" s="595"/>
      <c r="P158" s="595"/>
      <c r="Q158" s="64"/>
    </row>
    <row r="159" spans="1:17" ht="34.5" customHeight="1" x14ac:dyDescent="0.2">
      <c r="A159" s="63">
        <v>52</v>
      </c>
      <c r="B159" s="522" t="s">
        <v>211</v>
      </c>
      <c r="C159" s="523"/>
      <c r="D159" s="523"/>
      <c r="E159" s="524"/>
      <c r="F159" s="25"/>
      <c r="G159" s="37">
        <v>1</v>
      </c>
      <c r="H159" s="37"/>
      <c r="I159" s="37"/>
      <c r="J159" s="604"/>
      <c r="K159" s="605"/>
      <c r="L159" s="606"/>
      <c r="M159" s="595"/>
      <c r="N159" s="595"/>
      <c r="O159" s="595"/>
      <c r="P159" s="595"/>
      <c r="Q159" s="64"/>
    </row>
    <row r="160" spans="1:17" ht="61.5" customHeight="1" x14ac:dyDescent="0.2">
      <c r="A160" s="63">
        <v>53</v>
      </c>
      <c r="B160" s="501" t="s">
        <v>212</v>
      </c>
      <c r="C160" s="502" t="s">
        <v>212</v>
      </c>
      <c r="D160" s="502" t="s">
        <v>212</v>
      </c>
      <c r="E160" s="503" t="s">
        <v>212</v>
      </c>
      <c r="F160" s="25"/>
      <c r="G160" s="37">
        <v>1</v>
      </c>
      <c r="H160" s="37"/>
      <c r="I160" s="37"/>
      <c r="J160" s="596" t="s">
        <v>213</v>
      </c>
      <c r="K160" s="597"/>
      <c r="L160" s="597"/>
      <c r="M160" s="595"/>
      <c r="N160" s="595"/>
      <c r="O160" s="595"/>
      <c r="P160" s="595"/>
      <c r="Q160" s="64"/>
    </row>
    <row r="161" spans="1:19" x14ac:dyDescent="0.2">
      <c r="B161" s="579" t="s">
        <v>214</v>
      </c>
      <c r="C161" s="580"/>
      <c r="D161" s="580"/>
      <c r="E161" s="581"/>
      <c r="F161" s="52">
        <f>SUM(F108:F160)</f>
        <v>9</v>
      </c>
      <c r="G161" s="52">
        <f>SUM(G108:G160)</f>
        <v>13</v>
      </c>
      <c r="H161" s="52">
        <f>SUM(H108:H160)</f>
        <v>24</v>
      </c>
      <c r="I161" s="52">
        <f>SUM(I108:I160)</f>
        <v>7</v>
      </c>
      <c r="J161" s="588">
        <f>F161+G161+H161+I161</f>
        <v>53</v>
      </c>
      <c r="K161" s="588"/>
      <c r="L161" s="611"/>
      <c r="M161" s="64"/>
      <c r="N161" s="64"/>
      <c r="O161" s="64"/>
      <c r="P161" s="64"/>
      <c r="Q161" s="64"/>
    </row>
    <row r="162" spans="1:19" x14ac:dyDescent="0.2">
      <c r="B162" s="538" t="s">
        <v>83</v>
      </c>
      <c r="C162" s="538"/>
      <c r="D162" s="538"/>
      <c r="E162" s="538"/>
      <c r="F162" s="538"/>
      <c r="G162" s="538"/>
      <c r="H162" s="538"/>
      <c r="I162" s="538"/>
      <c r="J162" s="538"/>
      <c r="K162" s="538"/>
      <c r="L162" s="538"/>
      <c r="M162" s="64"/>
      <c r="N162" s="64"/>
      <c r="O162" s="64"/>
      <c r="P162" s="64"/>
      <c r="Q162" s="64"/>
    </row>
    <row r="163" spans="1:19" x14ac:dyDescent="0.2">
      <c r="B163" s="539" t="s">
        <v>215</v>
      </c>
      <c r="C163" s="539"/>
      <c r="D163" s="539"/>
      <c r="E163" s="539"/>
      <c r="F163" s="539"/>
      <c r="G163" s="539"/>
      <c r="H163" s="539"/>
      <c r="I163" s="539"/>
      <c r="J163" s="20">
        <v>0.04</v>
      </c>
      <c r="K163" s="21"/>
      <c r="L163" s="21">
        <f>+(F170+H170)*J163/J170</f>
        <v>2.4E-2</v>
      </c>
      <c r="M163" s="612"/>
      <c r="N163" s="612"/>
      <c r="O163" s="612"/>
      <c r="P163" s="46"/>
      <c r="Q163" s="46"/>
    </row>
    <row r="164" spans="1:19" x14ac:dyDescent="0.2">
      <c r="B164" s="548" t="s">
        <v>24</v>
      </c>
      <c r="C164" s="549"/>
      <c r="D164" s="549"/>
      <c r="E164" s="550"/>
      <c r="F164" s="23" t="s">
        <v>25</v>
      </c>
      <c r="G164" s="23" t="s">
        <v>26</v>
      </c>
      <c r="H164" s="23" t="s">
        <v>27</v>
      </c>
      <c r="I164" s="23" t="s">
        <v>28</v>
      </c>
      <c r="J164" s="499" t="s">
        <v>29</v>
      </c>
      <c r="K164" s="500"/>
      <c r="L164" s="500"/>
    </row>
    <row r="165" spans="1:19" ht="65.099999999999994" customHeight="1" x14ac:dyDescent="0.2">
      <c r="A165" s="4">
        <v>1</v>
      </c>
      <c r="B165" s="501" t="s">
        <v>216</v>
      </c>
      <c r="C165" s="502" t="s">
        <v>216</v>
      </c>
      <c r="D165" s="502" t="s">
        <v>216</v>
      </c>
      <c r="E165" s="503" t="s">
        <v>216</v>
      </c>
      <c r="F165" s="25">
        <v>1</v>
      </c>
      <c r="G165" s="37"/>
      <c r="H165" s="37"/>
      <c r="I165" s="37"/>
      <c r="J165" s="607" t="s">
        <v>217</v>
      </c>
      <c r="K165" s="608"/>
      <c r="L165" s="608"/>
      <c r="M165" s="610"/>
      <c r="N165" s="610"/>
      <c r="O165" s="610"/>
      <c r="P165" s="610"/>
      <c r="Q165" s="46"/>
      <c r="R165" s="46"/>
      <c r="S165" s="46"/>
    </row>
    <row r="166" spans="1:19" ht="84" customHeight="1" x14ac:dyDescent="0.2">
      <c r="A166" s="4">
        <v>2</v>
      </c>
      <c r="B166" s="501" t="s">
        <v>218</v>
      </c>
      <c r="C166" s="502" t="s">
        <v>219</v>
      </c>
      <c r="D166" s="502" t="s">
        <v>219</v>
      </c>
      <c r="E166" s="503" t="s">
        <v>219</v>
      </c>
      <c r="F166" s="25">
        <v>1</v>
      </c>
      <c r="G166" s="37"/>
      <c r="H166" s="37"/>
      <c r="I166" s="37"/>
      <c r="J166" s="607" t="s">
        <v>220</v>
      </c>
      <c r="K166" s="608"/>
      <c r="L166" s="608"/>
      <c r="M166" s="610"/>
      <c r="N166" s="610"/>
      <c r="O166" s="610"/>
      <c r="P166" s="610"/>
      <c r="Q166" s="46"/>
      <c r="R166" s="46"/>
      <c r="S166" s="46"/>
    </row>
    <row r="167" spans="1:19" ht="81.95" customHeight="1" x14ac:dyDescent="0.2">
      <c r="A167" s="4">
        <v>3</v>
      </c>
      <c r="B167" s="501" t="s">
        <v>221</v>
      </c>
      <c r="C167" s="502" t="s">
        <v>221</v>
      </c>
      <c r="D167" s="502" t="s">
        <v>221</v>
      </c>
      <c r="E167" s="503" t="s">
        <v>221</v>
      </c>
      <c r="F167" s="25">
        <v>1</v>
      </c>
      <c r="G167" s="37"/>
      <c r="H167" s="37"/>
      <c r="I167" s="37"/>
      <c r="J167" s="607" t="s">
        <v>222</v>
      </c>
      <c r="K167" s="608"/>
      <c r="L167" s="608"/>
      <c r="M167" s="610"/>
      <c r="N167" s="610"/>
      <c r="O167" s="610"/>
      <c r="P167" s="610"/>
      <c r="Q167" s="46"/>
      <c r="R167" s="46"/>
      <c r="S167" s="46"/>
    </row>
    <row r="168" spans="1:19" ht="117.95" customHeight="1" x14ac:dyDescent="0.2">
      <c r="A168" s="4">
        <v>4</v>
      </c>
      <c r="B168" s="501" t="s">
        <v>223</v>
      </c>
      <c r="C168" s="502" t="s">
        <v>224</v>
      </c>
      <c r="D168" s="502" t="s">
        <v>224</v>
      </c>
      <c r="E168" s="503" t="s">
        <v>224</v>
      </c>
      <c r="F168" s="25"/>
      <c r="G168" s="37">
        <v>1</v>
      </c>
      <c r="H168" s="37"/>
      <c r="I168" s="37"/>
      <c r="J168" s="607" t="s">
        <v>225</v>
      </c>
      <c r="K168" s="608"/>
      <c r="L168" s="608"/>
      <c r="M168" s="610"/>
      <c r="N168" s="610"/>
      <c r="O168" s="610"/>
      <c r="P168" s="610"/>
      <c r="Q168" s="46"/>
      <c r="R168" s="46"/>
      <c r="S168" s="46"/>
    </row>
    <row r="169" spans="1:19" ht="57.95" customHeight="1" x14ac:dyDescent="0.2">
      <c r="A169" s="4">
        <v>5</v>
      </c>
      <c r="B169" s="522" t="s">
        <v>226</v>
      </c>
      <c r="C169" s="523" t="s">
        <v>227</v>
      </c>
      <c r="D169" s="523" t="s">
        <v>227</v>
      </c>
      <c r="E169" s="524" t="s">
        <v>227</v>
      </c>
      <c r="F169" s="25"/>
      <c r="G169" s="37">
        <v>1</v>
      </c>
      <c r="H169" s="37"/>
      <c r="I169" s="37"/>
      <c r="J169" s="607" t="s">
        <v>228</v>
      </c>
      <c r="K169" s="608"/>
      <c r="L169" s="608"/>
      <c r="M169" s="610"/>
      <c r="N169" s="610"/>
      <c r="O169" s="610"/>
      <c r="P169" s="610"/>
      <c r="Q169" s="46"/>
      <c r="R169" s="46"/>
      <c r="S169" s="46"/>
    </row>
    <row r="170" spans="1:19" x14ac:dyDescent="0.2">
      <c r="B170" s="613" t="s">
        <v>229</v>
      </c>
      <c r="C170" s="613"/>
      <c r="D170" s="613"/>
      <c r="E170" s="613"/>
      <c r="F170" s="52">
        <f>SUM(F165:F169)</f>
        <v>3</v>
      </c>
      <c r="G170" s="52">
        <f>SUM(G165:G169)</f>
        <v>2</v>
      </c>
      <c r="H170" s="52">
        <f>SUM(H165:H169)</f>
        <v>0</v>
      </c>
      <c r="I170" s="52">
        <f>SUM(I165:I169)</f>
        <v>0</v>
      </c>
      <c r="J170" s="588">
        <f>F170+G170+H170+I170</f>
        <v>5</v>
      </c>
      <c r="K170" s="588"/>
      <c r="L170" s="611"/>
      <c r="M170" s="46"/>
      <c r="N170" s="46"/>
      <c r="O170" s="46"/>
      <c r="P170" s="46"/>
      <c r="Q170" s="46"/>
      <c r="R170" s="46"/>
      <c r="S170" s="46"/>
    </row>
    <row r="171" spans="1:19" x14ac:dyDescent="0.2">
      <c r="B171" s="538" t="s">
        <v>83</v>
      </c>
      <c r="C171" s="538"/>
      <c r="D171" s="538"/>
      <c r="E171" s="538"/>
      <c r="F171" s="538"/>
      <c r="G171" s="538"/>
      <c r="H171" s="538"/>
      <c r="I171" s="538"/>
      <c r="J171" s="538"/>
      <c r="K171" s="538"/>
      <c r="L171" s="538"/>
      <c r="M171" s="46"/>
      <c r="N171" s="46"/>
      <c r="O171" s="46"/>
      <c r="P171" s="46"/>
      <c r="Q171" s="46"/>
      <c r="R171" s="46"/>
      <c r="S171" s="46"/>
    </row>
    <row r="172" spans="1:19" x14ac:dyDescent="0.2">
      <c r="B172" s="539" t="s">
        <v>230</v>
      </c>
      <c r="C172" s="539"/>
      <c r="D172" s="539"/>
      <c r="E172" s="539"/>
      <c r="F172" s="539"/>
      <c r="G172" s="539"/>
      <c r="H172" s="539"/>
      <c r="I172" s="539"/>
      <c r="J172" s="21"/>
      <c r="K172" s="21"/>
      <c r="L172" s="22"/>
    </row>
    <row r="173" spans="1:19" x14ac:dyDescent="0.2">
      <c r="B173" s="498" t="s">
        <v>24</v>
      </c>
      <c r="C173" s="498"/>
      <c r="D173" s="498"/>
      <c r="E173" s="498"/>
      <c r="F173" s="23" t="s">
        <v>25</v>
      </c>
      <c r="G173" s="23" t="s">
        <v>26</v>
      </c>
      <c r="H173" s="23" t="s">
        <v>27</v>
      </c>
      <c r="I173" s="23" t="s">
        <v>28</v>
      </c>
      <c r="J173" s="499" t="s">
        <v>29</v>
      </c>
      <c r="K173" s="500"/>
      <c r="L173" s="500"/>
    </row>
    <row r="174" spans="1:19" x14ac:dyDescent="0.2">
      <c r="A174" s="4">
        <v>1</v>
      </c>
      <c r="B174" s="614"/>
      <c r="C174" s="615"/>
      <c r="D174" s="615"/>
      <c r="E174" s="616"/>
      <c r="F174" s="37">
        <v>1</v>
      </c>
      <c r="G174" s="37"/>
      <c r="H174" s="37"/>
      <c r="I174" s="37"/>
      <c r="J174" s="617"/>
      <c r="K174" s="618"/>
      <c r="L174" s="618"/>
    </row>
    <row r="175" spans="1:19" x14ac:dyDescent="0.2">
      <c r="A175" s="4">
        <v>2</v>
      </c>
      <c r="B175" s="614"/>
      <c r="C175" s="615"/>
      <c r="D175" s="615"/>
      <c r="E175" s="616"/>
      <c r="F175" s="37">
        <v>1</v>
      </c>
      <c r="G175" s="37"/>
      <c r="H175" s="37"/>
      <c r="I175" s="37"/>
      <c r="J175" s="618"/>
      <c r="K175" s="618"/>
      <c r="L175" s="618"/>
    </row>
    <row r="176" spans="1:19" x14ac:dyDescent="0.2">
      <c r="B176" s="614" t="s">
        <v>231</v>
      </c>
      <c r="C176" s="615"/>
      <c r="D176" s="615"/>
      <c r="E176" s="616"/>
      <c r="F176" s="52">
        <f>SUM(F173:F175)</f>
        <v>2</v>
      </c>
      <c r="G176" s="52">
        <f>SUM(G173:G175)</f>
        <v>0</v>
      </c>
      <c r="H176" s="52">
        <f>SUM(H173:H175)</f>
        <v>0</v>
      </c>
      <c r="I176" s="52">
        <f>SUM(I173:I175)</f>
        <v>0</v>
      </c>
      <c r="J176" s="588">
        <f>F176+G176+H176+I176</f>
        <v>2</v>
      </c>
      <c r="K176" s="588"/>
      <c r="L176" s="588"/>
    </row>
    <row r="177" spans="1:17" x14ac:dyDescent="0.2">
      <c r="B177" s="538" t="s">
        <v>83</v>
      </c>
      <c r="C177" s="538"/>
      <c r="D177" s="538"/>
      <c r="E177" s="538"/>
      <c r="F177" s="538"/>
      <c r="G177" s="538"/>
      <c r="H177" s="538"/>
      <c r="I177" s="538"/>
      <c r="J177" s="538"/>
      <c r="K177" s="538"/>
      <c r="L177" s="538"/>
    </row>
    <row r="178" spans="1:17" x14ac:dyDescent="0.2">
      <c r="B178" s="623" t="s">
        <v>232</v>
      </c>
      <c r="C178" s="624"/>
      <c r="D178" s="624"/>
      <c r="E178" s="624"/>
      <c r="F178" s="624"/>
      <c r="G178" s="624"/>
      <c r="H178" s="624"/>
      <c r="I178" s="624"/>
      <c r="J178" s="624"/>
      <c r="K178" s="624"/>
      <c r="L178" s="624"/>
    </row>
    <row r="179" spans="1:17" x14ac:dyDescent="0.2">
      <c r="B179" s="619" t="s">
        <v>233</v>
      </c>
      <c r="C179" s="620"/>
      <c r="D179" s="621"/>
      <c r="E179" s="619" t="s">
        <v>234</v>
      </c>
      <c r="F179" s="620"/>
      <c r="G179" s="620"/>
      <c r="H179" s="620"/>
      <c r="I179" s="620"/>
      <c r="J179" s="620"/>
      <c r="K179" s="620"/>
      <c r="L179" s="621"/>
    </row>
    <row r="180" spans="1:17" x14ac:dyDescent="0.2">
      <c r="B180" s="622" t="s">
        <v>235</v>
      </c>
      <c r="C180" s="622"/>
      <c r="D180" s="622"/>
      <c r="E180" s="619" t="s">
        <v>236</v>
      </c>
      <c r="F180" s="620"/>
      <c r="G180" s="620"/>
      <c r="H180" s="620"/>
      <c r="I180" s="620"/>
      <c r="J180" s="620"/>
      <c r="K180" s="620"/>
      <c r="L180" s="621"/>
    </row>
    <row r="181" spans="1:17" x14ac:dyDescent="0.2">
      <c r="B181" s="619" t="s">
        <v>237</v>
      </c>
      <c r="C181" s="620"/>
      <c r="D181" s="621"/>
      <c r="E181" s="619" t="s">
        <v>238</v>
      </c>
      <c r="F181" s="620"/>
      <c r="G181" s="620"/>
      <c r="H181" s="620"/>
      <c r="I181" s="620"/>
      <c r="J181" s="620"/>
      <c r="K181" s="620"/>
      <c r="L181" s="621"/>
    </row>
    <row r="182" spans="1:17" x14ac:dyDescent="0.2">
      <c r="B182" s="622" t="s">
        <v>239</v>
      </c>
      <c r="C182" s="622"/>
      <c r="D182" s="622"/>
      <c r="E182" s="619" t="s">
        <v>240</v>
      </c>
      <c r="F182" s="620"/>
      <c r="G182" s="620"/>
      <c r="H182" s="620"/>
      <c r="I182" s="620"/>
      <c r="J182" s="620"/>
      <c r="K182" s="620"/>
      <c r="L182" s="621"/>
    </row>
    <row r="183" spans="1:17" x14ac:dyDescent="0.2">
      <c r="M183" s="66"/>
      <c r="N183" s="66"/>
      <c r="O183" s="67"/>
      <c r="P183" s="66"/>
      <c r="Q183" s="66"/>
    </row>
    <row r="184" spans="1:17" x14ac:dyDescent="0.2">
      <c r="M184" s="46"/>
      <c r="N184" s="46"/>
      <c r="O184" s="46"/>
      <c r="P184" s="46"/>
      <c r="Q184" s="46"/>
    </row>
    <row r="185" spans="1:17" s="12" customFormat="1" x14ac:dyDescent="0.2">
      <c r="A185" s="1"/>
      <c r="B185" s="482"/>
      <c r="C185" s="482"/>
      <c r="D185" s="482"/>
      <c r="E185" s="482"/>
      <c r="F185" s="68"/>
      <c r="G185" s="68"/>
      <c r="H185" s="68"/>
      <c r="I185" s="68"/>
      <c r="J185" s="2"/>
      <c r="K185" s="2"/>
      <c r="L185" s="2"/>
    </row>
    <row r="186" spans="1:17" s="12" customFormat="1" x14ac:dyDescent="0.2">
      <c r="A186" s="1"/>
      <c r="B186" s="482"/>
      <c r="C186" s="482"/>
      <c r="D186" s="482"/>
      <c r="E186" s="482"/>
      <c r="F186" s="68"/>
      <c r="G186" s="68"/>
      <c r="H186" s="68"/>
      <c r="I186" s="68"/>
      <c r="J186" s="2"/>
      <c r="K186" s="2"/>
      <c r="L186" s="2"/>
    </row>
    <row r="187" spans="1:17" s="12" customFormat="1" x14ac:dyDescent="0.2">
      <c r="A187" s="1"/>
      <c r="B187" s="482"/>
      <c r="C187" s="482"/>
      <c r="D187" s="482"/>
      <c r="E187" s="482"/>
      <c r="F187" s="68"/>
      <c r="G187" s="68"/>
      <c r="H187" s="68"/>
      <c r="I187" s="68"/>
      <c r="J187" s="2"/>
      <c r="K187" s="2"/>
      <c r="L187" s="2"/>
    </row>
    <row r="188" spans="1:17" s="12" customFormat="1" x14ac:dyDescent="0.2">
      <c r="A188" s="1"/>
      <c r="B188" s="482"/>
      <c r="C188" s="482"/>
      <c r="D188" s="482"/>
      <c r="E188" s="482"/>
      <c r="F188" s="68"/>
      <c r="G188" s="68"/>
      <c r="H188" s="68"/>
      <c r="I188" s="68"/>
      <c r="J188" s="2"/>
      <c r="K188" s="2"/>
      <c r="L188" s="2"/>
    </row>
    <row r="189" spans="1:17" s="12" customFormat="1" x14ac:dyDescent="0.2">
      <c r="A189" s="1"/>
      <c r="B189" s="482"/>
      <c r="C189" s="482"/>
      <c r="D189" s="482"/>
      <c r="E189" s="482"/>
      <c r="F189" s="68"/>
      <c r="G189" s="68"/>
      <c r="H189" s="68"/>
      <c r="I189" s="68"/>
      <c r="J189" s="2"/>
      <c r="K189" s="2"/>
      <c r="L189" s="2"/>
    </row>
    <row r="190" spans="1:17" s="12" customFormat="1" x14ac:dyDescent="0.2">
      <c r="A190" s="1"/>
      <c r="B190" s="482"/>
      <c r="C190" s="482"/>
      <c r="D190" s="482"/>
      <c r="E190" s="482"/>
      <c r="F190" s="68"/>
      <c r="G190" s="68"/>
      <c r="H190" s="68"/>
      <c r="I190" s="68"/>
      <c r="J190" s="2"/>
      <c r="K190" s="2"/>
      <c r="L190" s="2"/>
    </row>
    <row r="191" spans="1:17" s="12" customFormat="1" x14ac:dyDescent="0.2">
      <c r="A191" s="1"/>
      <c r="B191" s="482"/>
      <c r="C191" s="482"/>
      <c r="D191" s="482"/>
      <c r="E191" s="482"/>
      <c r="F191" s="68"/>
      <c r="G191" s="68"/>
      <c r="H191" s="68"/>
      <c r="I191" s="68"/>
      <c r="J191" s="2"/>
      <c r="K191" s="2"/>
      <c r="L191" s="2"/>
    </row>
    <row r="192" spans="1:17" s="12" customFormat="1" x14ac:dyDescent="0.2">
      <c r="A192" s="1"/>
      <c r="B192" s="482"/>
      <c r="C192" s="482"/>
      <c r="D192" s="482"/>
      <c r="E192" s="482"/>
      <c r="F192" s="68"/>
      <c r="G192" s="68"/>
      <c r="H192" s="68"/>
      <c r="I192" s="68"/>
      <c r="J192" s="2"/>
      <c r="K192" s="2"/>
      <c r="L192" s="2"/>
    </row>
    <row r="193" spans="1:12" s="12" customFormat="1" x14ac:dyDescent="0.2">
      <c r="A193" s="1"/>
      <c r="B193" s="482"/>
      <c r="C193" s="482"/>
      <c r="D193" s="482"/>
      <c r="E193" s="482"/>
      <c r="F193" s="68"/>
      <c r="G193" s="68"/>
      <c r="H193" s="68"/>
      <c r="I193" s="68"/>
      <c r="J193" s="2"/>
      <c r="K193" s="2"/>
      <c r="L193" s="2"/>
    </row>
    <row r="194" spans="1:12" s="12" customFormat="1" x14ac:dyDescent="0.2">
      <c r="A194" s="1"/>
      <c r="B194" s="482"/>
      <c r="C194" s="482"/>
      <c r="D194" s="482"/>
      <c r="E194" s="482"/>
      <c r="F194" s="68"/>
      <c r="G194" s="68"/>
      <c r="H194" s="68"/>
      <c r="I194" s="68"/>
      <c r="J194" s="2"/>
      <c r="K194" s="2"/>
      <c r="L194" s="2"/>
    </row>
    <row r="195" spans="1:12" s="12" customFormat="1" x14ac:dyDescent="0.2">
      <c r="A195" s="1"/>
      <c r="B195" s="482"/>
      <c r="C195" s="482"/>
      <c r="D195" s="482"/>
      <c r="E195" s="482"/>
      <c r="F195" s="68"/>
      <c r="G195" s="68"/>
      <c r="H195" s="68"/>
      <c r="I195" s="68"/>
      <c r="J195" s="2"/>
      <c r="K195" s="2"/>
      <c r="L195" s="2"/>
    </row>
    <row r="196" spans="1:12" s="12" customFormat="1" x14ac:dyDescent="0.2">
      <c r="A196" s="1"/>
      <c r="B196" s="482"/>
      <c r="C196" s="482"/>
      <c r="D196" s="482"/>
      <c r="E196" s="482"/>
      <c r="F196" s="68"/>
      <c r="G196" s="68"/>
      <c r="H196" s="68"/>
      <c r="I196" s="68"/>
      <c r="J196" s="2"/>
      <c r="K196" s="2"/>
      <c r="L196" s="2"/>
    </row>
    <row r="197" spans="1:12" s="12" customFormat="1" x14ac:dyDescent="0.2">
      <c r="A197" s="1"/>
      <c r="B197" s="482"/>
      <c r="C197" s="482"/>
      <c r="D197" s="482"/>
      <c r="E197" s="482"/>
      <c r="F197" s="68"/>
      <c r="G197" s="68"/>
      <c r="H197" s="68"/>
      <c r="I197" s="68"/>
      <c r="J197" s="2"/>
      <c r="K197" s="2"/>
      <c r="L197" s="2"/>
    </row>
    <row r="198" spans="1:12" s="12" customFormat="1" x14ac:dyDescent="0.2">
      <c r="A198" s="1"/>
      <c r="B198" s="482"/>
      <c r="C198" s="482"/>
      <c r="D198" s="482"/>
      <c r="E198" s="482"/>
      <c r="F198" s="68"/>
      <c r="G198" s="68"/>
      <c r="H198" s="68"/>
      <c r="I198" s="68"/>
      <c r="J198" s="2"/>
      <c r="K198" s="2"/>
      <c r="L198" s="2"/>
    </row>
    <row r="199" spans="1:12" s="12" customFormat="1" x14ac:dyDescent="0.2">
      <c r="A199" s="1"/>
      <c r="B199" s="482"/>
      <c r="C199" s="482"/>
      <c r="D199" s="482"/>
      <c r="E199" s="482"/>
      <c r="F199" s="68"/>
      <c r="G199" s="68"/>
      <c r="H199" s="68"/>
      <c r="I199" s="68"/>
      <c r="J199" s="2"/>
      <c r="K199" s="2"/>
      <c r="L199" s="2"/>
    </row>
    <row r="200" spans="1:12" s="12" customFormat="1" x14ac:dyDescent="0.2">
      <c r="A200" s="1"/>
      <c r="B200" s="482"/>
      <c r="C200" s="482"/>
      <c r="D200" s="482"/>
      <c r="E200" s="482"/>
      <c r="F200" s="68"/>
      <c r="G200" s="68"/>
      <c r="H200" s="68"/>
      <c r="I200" s="68"/>
      <c r="J200" s="2"/>
      <c r="K200" s="2"/>
      <c r="L200" s="2"/>
    </row>
    <row r="201" spans="1:12" s="12" customFormat="1" x14ac:dyDescent="0.2">
      <c r="A201" s="1"/>
      <c r="B201" s="482"/>
      <c r="C201" s="482"/>
      <c r="D201" s="482"/>
      <c r="E201" s="482"/>
      <c r="F201" s="68"/>
      <c r="G201" s="68"/>
      <c r="H201" s="68"/>
      <c r="I201" s="68"/>
      <c r="J201" s="2"/>
      <c r="K201" s="2"/>
      <c r="L201" s="2"/>
    </row>
    <row r="202" spans="1:12" s="12" customFormat="1" x14ac:dyDescent="0.2">
      <c r="A202" s="1"/>
      <c r="B202" s="482"/>
      <c r="C202" s="482"/>
      <c r="D202" s="482"/>
      <c r="E202" s="482"/>
      <c r="F202" s="68"/>
      <c r="G202" s="68"/>
      <c r="H202" s="68"/>
      <c r="I202" s="68"/>
      <c r="J202" s="2"/>
      <c r="K202" s="2"/>
      <c r="L202" s="2"/>
    </row>
    <row r="203" spans="1:12" s="12" customFormat="1" x14ac:dyDescent="0.2">
      <c r="A203" s="1"/>
      <c r="B203" s="482"/>
      <c r="C203" s="482"/>
      <c r="D203" s="482"/>
      <c r="E203" s="482"/>
      <c r="F203" s="68"/>
      <c r="G203" s="68"/>
      <c r="H203" s="68"/>
      <c r="I203" s="68"/>
      <c r="J203" s="2"/>
      <c r="K203" s="2"/>
      <c r="L203" s="2"/>
    </row>
    <row r="204" spans="1:12" s="12" customFormat="1" x14ac:dyDescent="0.2">
      <c r="A204" s="1"/>
      <c r="B204" s="482"/>
      <c r="C204" s="482"/>
      <c r="D204" s="482"/>
      <c r="E204" s="482"/>
      <c r="F204" s="68"/>
      <c r="G204" s="68"/>
      <c r="H204" s="68"/>
      <c r="I204" s="68"/>
      <c r="J204" s="2"/>
      <c r="K204" s="2"/>
      <c r="L204" s="2"/>
    </row>
    <row r="205" spans="1:12" s="12" customFormat="1" x14ac:dyDescent="0.2">
      <c r="A205" s="1"/>
      <c r="B205" s="482"/>
      <c r="C205" s="482"/>
      <c r="D205" s="482"/>
      <c r="E205" s="482"/>
      <c r="F205" s="68"/>
      <c r="G205" s="68"/>
      <c r="H205" s="68"/>
      <c r="I205" s="68"/>
      <c r="J205" s="2"/>
      <c r="K205" s="2"/>
      <c r="L205" s="2"/>
    </row>
    <row r="206" spans="1:12" s="12" customFormat="1" x14ac:dyDescent="0.2">
      <c r="A206" s="1"/>
      <c r="B206" s="482"/>
      <c r="C206" s="482"/>
      <c r="D206" s="482"/>
      <c r="E206" s="482"/>
      <c r="F206" s="68"/>
      <c r="G206" s="68"/>
      <c r="H206" s="68"/>
      <c r="I206" s="68"/>
      <c r="J206" s="2"/>
      <c r="K206" s="2"/>
      <c r="L206" s="2"/>
    </row>
    <row r="207" spans="1:12" s="12" customFormat="1" x14ac:dyDescent="0.2">
      <c r="A207" s="1"/>
      <c r="B207" s="482"/>
      <c r="C207" s="482"/>
      <c r="D207" s="482"/>
      <c r="E207" s="482"/>
      <c r="F207" s="68"/>
      <c r="G207" s="68"/>
      <c r="H207" s="68"/>
      <c r="I207" s="68"/>
      <c r="J207" s="2"/>
      <c r="K207" s="2"/>
      <c r="L207" s="2"/>
    </row>
    <row r="208" spans="1:12" s="12" customFormat="1" x14ac:dyDescent="0.2">
      <c r="A208" s="1"/>
      <c r="B208" s="482"/>
      <c r="C208" s="482"/>
      <c r="D208" s="482"/>
      <c r="E208" s="482"/>
      <c r="F208" s="68"/>
      <c r="G208" s="68"/>
      <c r="H208" s="68"/>
      <c r="I208" s="68"/>
      <c r="J208" s="2"/>
      <c r="K208" s="2"/>
      <c r="L208" s="2"/>
    </row>
    <row r="209" spans="1:12" s="12" customFormat="1" x14ac:dyDescent="0.2">
      <c r="A209" s="1"/>
      <c r="B209" s="482"/>
      <c r="C209" s="482"/>
      <c r="D209" s="482"/>
      <c r="E209" s="482"/>
      <c r="F209" s="68"/>
      <c r="G209" s="68"/>
      <c r="H209" s="68"/>
      <c r="I209" s="68"/>
      <c r="J209" s="2"/>
      <c r="K209" s="2"/>
      <c r="L209" s="2"/>
    </row>
    <row r="210" spans="1:12" s="12" customFormat="1" x14ac:dyDescent="0.2">
      <c r="A210" s="1"/>
      <c r="B210" s="482"/>
      <c r="C210" s="482"/>
      <c r="D210" s="482"/>
      <c r="E210" s="482"/>
      <c r="F210" s="68"/>
      <c r="G210" s="68"/>
      <c r="H210" s="68"/>
      <c r="I210" s="68"/>
      <c r="J210" s="2"/>
      <c r="K210" s="2"/>
      <c r="L210" s="2"/>
    </row>
    <row r="211" spans="1:12" s="12" customFormat="1" x14ac:dyDescent="0.2">
      <c r="A211" s="1"/>
      <c r="B211" s="482"/>
      <c r="C211" s="482"/>
      <c r="D211" s="482"/>
      <c r="E211" s="482"/>
      <c r="F211" s="68"/>
      <c r="G211" s="68"/>
      <c r="H211" s="68"/>
      <c r="I211" s="68"/>
      <c r="J211" s="2"/>
      <c r="K211" s="2"/>
      <c r="L211" s="2"/>
    </row>
    <row r="212" spans="1:12" s="12" customFormat="1" x14ac:dyDescent="0.2">
      <c r="A212" s="1"/>
      <c r="B212" s="482"/>
      <c r="C212" s="482"/>
      <c r="D212" s="482"/>
      <c r="E212" s="482"/>
      <c r="F212" s="68"/>
      <c r="G212" s="68"/>
      <c r="H212" s="68"/>
      <c r="I212" s="68"/>
      <c r="J212" s="2"/>
      <c r="K212" s="2"/>
      <c r="L212" s="2"/>
    </row>
    <row r="213" spans="1:12" s="12" customFormat="1" x14ac:dyDescent="0.2">
      <c r="A213" s="1"/>
      <c r="B213" s="482"/>
      <c r="C213" s="482"/>
      <c r="D213" s="482"/>
      <c r="E213" s="482"/>
      <c r="F213" s="68"/>
      <c r="G213" s="68"/>
      <c r="H213" s="68"/>
      <c r="I213" s="68"/>
      <c r="J213" s="2"/>
      <c r="K213" s="2"/>
      <c r="L213" s="2"/>
    </row>
    <row r="214" spans="1:12" s="12" customFormat="1" x14ac:dyDescent="0.2">
      <c r="A214" s="1"/>
      <c r="B214" s="482"/>
      <c r="C214" s="482"/>
      <c r="D214" s="482"/>
      <c r="E214" s="482"/>
      <c r="F214" s="68"/>
      <c r="G214" s="68"/>
      <c r="H214" s="68"/>
      <c r="I214" s="68"/>
      <c r="J214" s="2"/>
      <c r="K214" s="2"/>
      <c r="L214" s="2"/>
    </row>
    <row r="215" spans="1:12" s="12" customFormat="1" x14ac:dyDescent="0.2">
      <c r="A215" s="1"/>
      <c r="B215" s="482"/>
      <c r="C215" s="482"/>
      <c r="D215" s="482"/>
      <c r="E215" s="482"/>
      <c r="F215" s="68"/>
      <c r="G215" s="68"/>
      <c r="H215" s="68"/>
      <c r="I215" s="68"/>
      <c r="J215" s="2"/>
      <c r="K215" s="2"/>
      <c r="L215" s="2"/>
    </row>
    <row r="216" spans="1:12" s="12" customFormat="1" x14ac:dyDescent="0.2">
      <c r="A216" s="1"/>
      <c r="B216" s="482"/>
      <c r="C216" s="482"/>
      <c r="D216" s="482"/>
      <c r="E216" s="482"/>
      <c r="F216" s="68"/>
      <c r="G216" s="68"/>
      <c r="H216" s="68"/>
      <c r="I216" s="68"/>
      <c r="J216" s="2"/>
      <c r="K216" s="2"/>
      <c r="L216" s="2"/>
    </row>
    <row r="217" spans="1:12" s="12" customFormat="1" x14ac:dyDescent="0.2">
      <c r="A217" s="1"/>
      <c r="B217" s="482"/>
      <c r="C217" s="482"/>
      <c r="D217" s="482"/>
      <c r="E217" s="482"/>
      <c r="F217" s="68"/>
      <c r="G217" s="68"/>
      <c r="H217" s="68"/>
      <c r="I217" s="68"/>
      <c r="J217" s="2"/>
      <c r="K217" s="2"/>
      <c r="L217" s="2"/>
    </row>
    <row r="218" spans="1:12" s="12" customFormat="1" x14ac:dyDescent="0.2">
      <c r="A218" s="1"/>
      <c r="B218" s="482"/>
      <c r="C218" s="482"/>
      <c r="D218" s="482"/>
      <c r="E218" s="482"/>
      <c r="F218" s="68"/>
      <c r="G218" s="68"/>
      <c r="H218" s="68"/>
      <c r="I218" s="68"/>
      <c r="J218" s="2"/>
      <c r="K218" s="2"/>
      <c r="L218" s="2"/>
    </row>
    <row r="219" spans="1:12" s="12" customFormat="1" x14ac:dyDescent="0.2">
      <c r="A219" s="1"/>
      <c r="B219" s="482"/>
      <c r="C219" s="482"/>
      <c r="D219" s="482"/>
      <c r="E219" s="482"/>
      <c r="F219" s="68"/>
      <c r="G219" s="68"/>
      <c r="H219" s="68"/>
      <c r="I219" s="68"/>
      <c r="J219" s="2"/>
      <c r="K219" s="2"/>
      <c r="L219" s="2"/>
    </row>
    <row r="220" spans="1:12" s="12" customFormat="1" x14ac:dyDescent="0.2">
      <c r="A220" s="1"/>
      <c r="B220" s="482"/>
      <c r="C220" s="482"/>
      <c r="D220" s="482"/>
      <c r="E220" s="482"/>
      <c r="F220" s="68"/>
      <c r="G220" s="68"/>
      <c r="H220" s="68"/>
      <c r="I220" s="68"/>
      <c r="J220" s="2"/>
      <c r="K220" s="2"/>
      <c r="L220" s="2"/>
    </row>
    <row r="221" spans="1:12" s="12" customFormat="1" x14ac:dyDescent="0.2">
      <c r="A221" s="1"/>
      <c r="B221" s="482"/>
      <c r="C221" s="482"/>
      <c r="D221" s="482"/>
      <c r="E221" s="482"/>
      <c r="F221" s="68"/>
      <c r="G221" s="68"/>
      <c r="H221" s="68"/>
      <c r="I221" s="68"/>
      <c r="J221" s="2"/>
      <c r="K221" s="2"/>
      <c r="L221" s="2"/>
    </row>
    <row r="222" spans="1:12" s="12" customFormat="1" x14ac:dyDescent="0.2">
      <c r="A222" s="1"/>
      <c r="B222" s="482"/>
      <c r="C222" s="482"/>
      <c r="D222" s="482"/>
      <c r="E222" s="482"/>
      <c r="F222" s="68"/>
      <c r="G222" s="68"/>
      <c r="H222" s="68"/>
      <c r="I222" s="68"/>
      <c r="J222" s="2"/>
      <c r="K222" s="2"/>
      <c r="L222" s="2"/>
    </row>
    <row r="223" spans="1:12" s="12" customFormat="1" x14ac:dyDescent="0.2">
      <c r="A223" s="1"/>
      <c r="B223" s="482"/>
      <c r="C223" s="482"/>
      <c r="D223" s="482"/>
      <c r="E223" s="482"/>
      <c r="F223" s="68"/>
      <c r="G223" s="68"/>
      <c r="H223" s="68"/>
      <c r="I223" s="68"/>
      <c r="J223" s="2"/>
      <c r="K223" s="2"/>
      <c r="L223" s="2"/>
    </row>
    <row r="224" spans="1:12" s="12" customFormat="1" x14ac:dyDescent="0.2">
      <c r="A224" s="1"/>
      <c r="B224" s="482"/>
      <c r="C224" s="482"/>
      <c r="D224" s="482"/>
      <c r="E224" s="482"/>
      <c r="F224" s="68"/>
      <c r="G224" s="68"/>
      <c r="H224" s="68"/>
      <c r="I224" s="68"/>
      <c r="J224" s="2"/>
      <c r="K224" s="2"/>
      <c r="L224" s="2"/>
    </row>
    <row r="225" spans="1:12" s="12" customFormat="1" x14ac:dyDescent="0.2">
      <c r="A225" s="1"/>
      <c r="B225" s="482"/>
      <c r="C225" s="482"/>
      <c r="D225" s="482"/>
      <c r="E225" s="482"/>
      <c r="F225" s="68"/>
      <c r="G225" s="68"/>
      <c r="H225" s="68"/>
      <c r="I225" s="68"/>
      <c r="J225" s="2"/>
      <c r="K225" s="2"/>
      <c r="L225" s="2"/>
    </row>
    <row r="226" spans="1:12" s="12" customFormat="1" x14ac:dyDescent="0.2">
      <c r="A226" s="1"/>
      <c r="B226" s="482"/>
      <c r="C226" s="482"/>
      <c r="D226" s="482"/>
      <c r="E226" s="482"/>
      <c r="F226" s="68"/>
      <c r="G226" s="68"/>
      <c r="H226" s="68"/>
      <c r="I226" s="68"/>
      <c r="J226" s="2"/>
      <c r="K226" s="2"/>
      <c r="L226" s="2"/>
    </row>
    <row r="227" spans="1:12" s="12" customFormat="1" x14ac:dyDescent="0.2">
      <c r="A227" s="1"/>
      <c r="B227" s="482"/>
      <c r="C227" s="482"/>
      <c r="D227" s="482"/>
      <c r="E227" s="482"/>
      <c r="F227" s="68"/>
      <c r="G227" s="68"/>
      <c r="H227" s="68"/>
      <c r="I227" s="68"/>
      <c r="J227" s="2"/>
      <c r="K227" s="2"/>
      <c r="L227" s="2"/>
    </row>
    <row r="228" spans="1:12" s="12" customFormat="1" x14ac:dyDescent="0.2">
      <c r="A228" s="1"/>
      <c r="B228" s="482"/>
      <c r="C228" s="482"/>
      <c r="D228" s="482"/>
      <c r="E228" s="482"/>
      <c r="F228" s="68"/>
      <c r="G228" s="68"/>
      <c r="H228" s="68"/>
      <c r="I228" s="68"/>
      <c r="J228" s="2"/>
      <c r="K228" s="2"/>
      <c r="L228" s="2"/>
    </row>
    <row r="229" spans="1:12" s="12" customFormat="1" x14ac:dyDescent="0.2">
      <c r="A229" s="1"/>
      <c r="B229" s="482"/>
      <c r="C229" s="482"/>
      <c r="D229" s="482"/>
      <c r="E229" s="482"/>
      <c r="F229" s="68"/>
      <c r="G229" s="68"/>
      <c r="H229" s="68"/>
      <c r="I229" s="68"/>
      <c r="J229" s="2"/>
      <c r="K229" s="2"/>
      <c r="L229" s="2"/>
    </row>
    <row r="230" spans="1:12" s="12" customFormat="1" x14ac:dyDescent="0.2">
      <c r="A230" s="1"/>
      <c r="B230" s="482"/>
      <c r="C230" s="482"/>
      <c r="D230" s="482"/>
      <c r="E230" s="482"/>
      <c r="F230" s="68"/>
      <c r="G230" s="68"/>
      <c r="H230" s="68"/>
      <c r="I230" s="68"/>
      <c r="J230" s="2"/>
      <c r="K230" s="2"/>
      <c r="L230" s="2"/>
    </row>
    <row r="231" spans="1:12" s="12" customFormat="1" x14ac:dyDescent="0.2">
      <c r="A231" s="1"/>
      <c r="B231" s="482"/>
      <c r="C231" s="482"/>
      <c r="D231" s="482"/>
      <c r="E231" s="482"/>
      <c r="F231" s="68"/>
      <c r="G231" s="68"/>
      <c r="H231" s="68"/>
      <c r="I231" s="68"/>
      <c r="J231" s="2"/>
      <c r="K231" s="2"/>
      <c r="L231" s="2"/>
    </row>
    <row r="232" spans="1:12" s="12" customFormat="1" x14ac:dyDescent="0.2">
      <c r="A232" s="1"/>
      <c r="B232" s="482"/>
      <c r="C232" s="482"/>
      <c r="D232" s="482"/>
      <c r="E232" s="482"/>
      <c r="F232" s="68"/>
      <c r="G232" s="68"/>
      <c r="H232" s="68"/>
      <c r="I232" s="68"/>
      <c r="J232" s="2"/>
      <c r="K232" s="2"/>
      <c r="L232" s="2"/>
    </row>
    <row r="233" spans="1:12" s="12" customFormat="1" x14ac:dyDescent="0.2">
      <c r="A233" s="1"/>
      <c r="B233" s="482"/>
      <c r="C233" s="482"/>
      <c r="D233" s="482"/>
      <c r="E233" s="482"/>
      <c r="F233" s="68"/>
      <c r="G233" s="68"/>
      <c r="H233" s="68"/>
      <c r="I233" s="68"/>
      <c r="J233" s="2"/>
      <c r="K233" s="2"/>
      <c r="L233" s="2"/>
    </row>
    <row r="234" spans="1:12" s="12" customFormat="1" x14ac:dyDescent="0.2">
      <c r="A234" s="1"/>
      <c r="B234" s="482"/>
      <c r="C234" s="482"/>
      <c r="D234" s="482"/>
      <c r="E234" s="482"/>
      <c r="F234" s="68"/>
      <c r="G234" s="68"/>
      <c r="H234" s="68"/>
      <c r="I234" s="68"/>
      <c r="J234" s="2"/>
      <c r="K234" s="2"/>
      <c r="L234" s="2"/>
    </row>
    <row r="235" spans="1:12" s="12" customFormat="1" x14ac:dyDescent="0.2">
      <c r="A235" s="1"/>
      <c r="B235" s="482"/>
      <c r="C235" s="482"/>
      <c r="D235" s="482"/>
      <c r="E235" s="482"/>
      <c r="F235" s="68"/>
      <c r="G235" s="68"/>
      <c r="H235" s="68"/>
      <c r="I235" s="68"/>
      <c r="J235" s="2"/>
      <c r="K235" s="2"/>
      <c r="L235" s="2"/>
    </row>
    <row r="236" spans="1:12" s="12" customFormat="1" x14ac:dyDescent="0.2">
      <c r="A236" s="1"/>
      <c r="B236" s="482"/>
      <c r="C236" s="482"/>
      <c r="D236" s="482"/>
      <c r="E236" s="482"/>
      <c r="F236" s="68"/>
      <c r="G236" s="68"/>
      <c r="H236" s="68"/>
      <c r="I236" s="68"/>
      <c r="J236" s="2"/>
      <c r="K236" s="2"/>
      <c r="L236" s="2"/>
    </row>
    <row r="237" spans="1:12" s="12" customFormat="1" x14ac:dyDescent="0.2">
      <c r="A237" s="1"/>
      <c r="B237" s="482"/>
      <c r="C237" s="482"/>
      <c r="D237" s="482"/>
      <c r="E237" s="482"/>
      <c r="F237" s="68"/>
      <c r="G237" s="68"/>
      <c r="H237" s="68"/>
      <c r="I237" s="68"/>
      <c r="J237" s="2"/>
      <c r="K237" s="2"/>
      <c r="L237" s="2"/>
    </row>
    <row r="238" spans="1:12" s="12" customFormat="1" x14ac:dyDescent="0.2">
      <c r="A238" s="1"/>
      <c r="B238" s="482"/>
      <c r="C238" s="482"/>
      <c r="D238" s="482"/>
      <c r="E238" s="482"/>
      <c r="F238" s="68"/>
      <c r="G238" s="68"/>
      <c r="H238" s="68"/>
      <c r="I238" s="68"/>
      <c r="J238" s="2"/>
      <c r="K238" s="2"/>
      <c r="L238" s="2"/>
    </row>
    <row r="239" spans="1:12" s="12" customFormat="1" x14ac:dyDescent="0.2">
      <c r="A239" s="1"/>
      <c r="B239" s="482"/>
      <c r="C239" s="482"/>
      <c r="D239" s="482"/>
      <c r="E239" s="482"/>
      <c r="F239" s="68"/>
      <c r="G239" s="68"/>
      <c r="H239" s="68"/>
      <c r="I239" s="68"/>
      <c r="J239" s="2"/>
      <c r="K239" s="2"/>
      <c r="L239" s="2"/>
    </row>
    <row r="240" spans="1:12" s="12" customFormat="1" x14ac:dyDescent="0.2">
      <c r="A240" s="1"/>
      <c r="B240" s="482"/>
      <c r="C240" s="482"/>
      <c r="D240" s="482"/>
      <c r="E240" s="482"/>
      <c r="F240" s="68"/>
      <c r="G240" s="68"/>
      <c r="H240" s="68"/>
      <c r="I240" s="68"/>
      <c r="J240" s="2"/>
      <c r="K240" s="2"/>
      <c r="L240" s="2"/>
    </row>
    <row r="241" spans="1:12" s="12" customFormat="1" x14ac:dyDescent="0.2">
      <c r="A241" s="1"/>
      <c r="B241" s="482"/>
      <c r="C241" s="482"/>
      <c r="D241" s="482"/>
      <c r="E241" s="482"/>
      <c r="F241" s="68"/>
      <c r="G241" s="68"/>
      <c r="H241" s="68"/>
      <c r="I241" s="68"/>
      <c r="J241" s="2"/>
      <c r="K241" s="2"/>
      <c r="L241" s="2"/>
    </row>
    <row r="242" spans="1:12" s="12" customFormat="1" x14ac:dyDescent="0.2">
      <c r="A242" s="1"/>
      <c r="B242" s="482"/>
      <c r="C242" s="482"/>
      <c r="D242" s="482"/>
      <c r="E242" s="482"/>
      <c r="F242" s="68"/>
      <c r="G242" s="68"/>
      <c r="H242" s="68"/>
      <c r="I242" s="68"/>
      <c r="J242" s="2"/>
      <c r="K242" s="2"/>
      <c r="L242" s="2"/>
    </row>
    <row r="243" spans="1:12" s="12" customFormat="1" x14ac:dyDescent="0.2">
      <c r="A243" s="1"/>
      <c r="B243" s="482"/>
      <c r="C243" s="482"/>
      <c r="D243" s="482"/>
      <c r="E243" s="482"/>
      <c r="F243" s="68"/>
      <c r="G243" s="68"/>
      <c r="H243" s="68"/>
      <c r="I243" s="68"/>
      <c r="J243" s="2"/>
      <c r="K243" s="2"/>
      <c r="L243" s="2"/>
    </row>
    <row r="244" spans="1:12" s="12" customFormat="1" x14ac:dyDescent="0.2">
      <c r="A244" s="1"/>
      <c r="B244" s="482"/>
      <c r="C244" s="482"/>
      <c r="D244" s="482"/>
      <c r="E244" s="482"/>
      <c r="F244" s="68"/>
      <c r="G244" s="68"/>
      <c r="H244" s="68"/>
      <c r="I244" s="68"/>
      <c r="J244" s="2"/>
      <c r="K244" s="2"/>
      <c r="L244" s="2"/>
    </row>
    <row r="245" spans="1:12" s="12" customFormat="1" x14ac:dyDescent="0.2">
      <c r="A245" s="1"/>
      <c r="B245" s="482"/>
      <c r="C245" s="482"/>
      <c r="D245" s="482"/>
      <c r="E245" s="482"/>
      <c r="F245" s="68"/>
      <c r="G245" s="68"/>
      <c r="H245" s="68"/>
      <c r="I245" s="68"/>
      <c r="J245" s="2"/>
      <c r="K245" s="2"/>
      <c r="L245" s="2"/>
    </row>
    <row r="246" spans="1:12" s="12" customFormat="1" x14ac:dyDescent="0.2">
      <c r="A246" s="1"/>
      <c r="B246" s="482"/>
      <c r="C246" s="482"/>
      <c r="D246" s="482"/>
      <c r="E246" s="482"/>
      <c r="F246" s="68"/>
      <c r="G246" s="68"/>
      <c r="H246" s="68"/>
      <c r="I246" s="68"/>
      <c r="J246" s="2"/>
      <c r="K246" s="2"/>
      <c r="L246" s="2"/>
    </row>
    <row r="247" spans="1:12" s="12" customFormat="1" x14ac:dyDescent="0.2">
      <c r="A247" s="1"/>
      <c r="B247" s="482"/>
      <c r="C247" s="482"/>
      <c r="D247" s="482"/>
      <c r="E247" s="482"/>
      <c r="F247" s="68"/>
      <c r="G247" s="68"/>
      <c r="H247" s="68"/>
      <c r="I247" s="68"/>
      <c r="J247" s="2"/>
      <c r="K247" s="2"/>
      <c r="L247" s="2"/>
    </row>
    <row r="248" spans="1:12" s="12" customFormat="1" x14ac:dyDescent="0.2">
      <c r="A248" s="1"/>
      <c r="B248" s="482"/>
      <c r="C248" s="482"/>
      <c r="D248" s="482"/>
      <c r="E248" s="482"/>
      <c r="F248" s="68"/>
      <c r="G248" s="68"/>
      <c r="H248" s="68"/>
      <c r="I248" s="68"/>
      <c r="J248" s="2"/>
      <c r="K248" s="2"/>
      <c r="L248" s="2"/>
    </row>
    <row r="249" spans="1:12" s="12" customFormat="1" x14ac:dyDescent="0.2">
      <c r="A249" s="1"/>
      <c r="B249" s="482"/>
      <c r="C249" s="482"/>
      <c r="D249" s="482"/>
      <c r="E249" s="482"/>
      <c r="F249" s="68"/>
      <c r="G249" s="68"/>
      <c r="H249" s="68"/>
      <c r="I249" s="68"/>
      <c r="J249" s="2"/>
      <c r="K249" s="2"/>
      <c r="L249" s="2"/>
    </row>
    <row r="250" spans="1:12" s="12" customFormat="1" x14ac:dyDescent="0.2">
      <c r="A250" s="1"/>
      <c r="B250" s="482"/>
      <c r="C250" s="482"/>
      <c r="D250" s="482"/>
      <c r="E250" s="482"/>
      <c r="F250" s="68"/>
      <c r="G250" s="68"/>
      <c r="H250" s="68"/>
      <c r="I250" s="68"/>
      <c r="J250" s="2"/>
      <c r="K250" s="2"/>
      <c r="L250" s="2"/>
    </row>
    <row r="251" spans="1:12" s="12" customFormat="1" x14ac:dyDescent="0.2">
      <c r="A251" s="1"/>
      <c r="B251" s="482"/>
      <c r="C251" s="482"/>
      <c r="D251" s="482"/>
      <c r="E251" s="482"/>
      <c r="F251" s="68"/>
      <c r="G251" s="68"/>
      <c r="H251" s="68"/>
      <c r="I251" s="68"/>
      <c r="J251" s="2"/>
      <c r="K251" s="2"/>
      <c r="L251" s="2"/>
    </row>
    <row r="252" spans="1:12" s="12" customFormat="1" x14ac:dyDescent="0.2">
      <c r="A252" s="1"/>
      <c r="B252" s="482"/>
      <c r="C252" s="482"/>
      <c r="D252" s="482"/>
      <c r="E252" s="482"/>
      <c r="F252" s="68"/>
      <c r="G252" s="68"/>
      <c r="H252" s="68"/>
      <c r="I252" s="68"/>
      <c r="J252" s="2"/>
      <c r="K252" s="2"/>
      <c r="L252" s="2"/>
    </row>
    <row r="253" spans="1:12" s="12" customFormat="1" x14ac:dyDescent="0.2">
      <c r="A253" s="1"/>
      <c r="B253" s="482"/>
      <c r="C253" s="482"/>
      <c r="D253" s="482"/>
      <c r="E253" s="482"/>
      <c r="F253" s="68"/>
      <c r="G253" s="68"/>
      <c r="H253" s="68"/>
      <c r="I253" s="68"/>
      <c r="J253" s="2"/>
      <c r="K253" s="2"/>
      <c r="L253" s="2"/>
    </row>
    <row r="254" spans="1:12" s="12" customFormat="1" x14ac:dyDescent="0.2">
      <c r="A254" s="1"/>
      <c r="B254" s="482"/>
      <c r="C254" s="482"/>
      <c r="D254" s="482"/>
      <c r="E254" s="482"/>
      <c r="F254" s="68"/>
      <c r="G254" s="68"/>
      <c r="H254" s="68"/>
      <c r="I254" s="68"/>
      <c r="J254" s="2"/>
      <c r="K254" s="2"/>
      <c r="L254" s="2"/>
    </row>
    <row r="255" spans="1:12" s="12" customFormat="1" x14ac:dyDescent="0.2">
      <c r="A255" s="1"/>
      <c r="B255" s="482"/>
      <c r="C255" s="482"/>
      <c r="D255" s="482"/>
      <c r="E255" s="482"/>
      <c r="F255" s="68"/>
      <c r="G255" s="68"/>
      <c r="H255" s="68"/>
      <c r="I255" s="68"/>
      <c r="J255" s="2"/>
      <c r="K255" s="2"/>
      <c r="L255" s="2"/>
    </row>
    <row r="256" spans="1:12" s="12" customFormat="1" x14ac:dyDescent="0.2">
      <c r="A256" s="1"/>
      <c r="F256" s="68"/>
      <c r="G256" s="68"/>
      <c r="H256" s="68"/>
      <c r="I256" s="68"/>
      <c r="J256" s="2"/>
      <c r="K256" s="2"/>
      <c r="L256" s="2"/>
    </row>
    <row r="257" spans="1:12" s="12" customFormat="1" x14ac:dyDescent="0.2">
      <c r="A257" s="1"/>
      <c r="F257" s="68"/>
      <c r="G257" s="68"/>
      <c r="H257" s="68"/>
      <c r="I257" s="68"/>
      <c r="J257" s="2"/>
      <c r="K257" s="2"/>
      <c r="L257" s="2"/>
    </row>
    <row r="258" spans="1:12" s="12" customFormat="1" x14ac:dyDescent="0.2">
      <c r="A258" s="1"/>
      <c r="F258" s="68"/>
      <c r="G258" s="68"/>
      <c r="H258" s="68"/>
      <c r="I258" s="68"/>
      <c r="J258" s="2"/>
      <c r="K258" s="2"/>
      <c r="L258" s="2"/>
    </row>
    <row r="259" spans="1:12" s="12" customFormat="1" x14ac:dyDescent="0.2">
      <c r="A259" s="1"/>
      <c r="F259" s="68"/>
      <c r="G259" s="68"/>
      <c r="H259" s="68"/>
      <c r="I259" s="68"/>
      <c r="J259" s="2"/>
      <c r="K259" s="2"/>
      <c r="L259" s="2"/>
    </row>
    <row r="260" spans="1:12" s="12" customFormat="1" x14ac:dyDescent="0.2">
      <c r="A260" s="1"/>
      <c r="F260" s="68"/>
      <c r="G260" s="68"/>
      <c r="H260" s="68"/>
      <c r="I260" s="68"/>
      <c r="J260" s="2"/>
      <c r="K260" s="2"/>
      <c r="L260" s="2"/>
    </row>
    <row r="261" spans="1:12" s="12" customFormat="1" x14ac:dyDescent="0.2">
      <c r="A261" s="1"/>
      <c r="F261" s="68"/>
      <c r="G261" s="68"/>
      <c r="H261" s="68"/>
      <c r="I261" s="68"/>
      <c r="J261" s="2"/>
      <c r="K261" s="2"/>
      <c r="L261" s="2"/>
    </row>
    <row r="262" spans="1:12" s="12" customFormat="1" x14ac:dyDescent="0.2">
      <c r="A262" s="1"/>
      <c r="F262" s="68"/>
      <c r="G262" s="68"/>
      <c r="H262" s="68"/>
      <c r="I262" s="68"/>
      <c r="J262" s="2"/>
      <c r="K262" s="2"/>
      <c r="L262" s="2"/>
    </row>
    <row r="263" spans="1:12" s="12" customFormat="1" x14ac:dyDescent="0.2">
      <c r="A263" s="1"/>
      <c r="F263" s="68"/>
      <c r="G263" s="68"/>
      <c r="H263" s="68"/>
      <c r="I263" s="68"/>
      <c r="J263" s="2"/>
      <c r="K263" s="2"/>
      <c r="L263" s="2"/>
    </row>
    <row r="264" spans="1:12" s="12" customFormat="1" x14ac:dyDescent="0.2">
      <c r="A264" s="1"/>
      <c r="F264" s="68"/>
      <c r="G264" s="68"/>
      <c r="H264" s="68"/>
      <c r="I264" s="68"/>
      <c r="J264" s="2"/>
      <c r="K264" s="2"/>
      <c r="L264" s="2"/>
    </row>
    <row r="265" spans="1:12" s="12" customFormat="1" x14ac:dyDescent="0.2">
      <c r="A265" s="1"/>
      <c r="F265" s="68"/>
      <c r="G265" s="68"/>
      <c r="H265" s="68"/>
      <c r="I265" s="68"/>
      <c r="J265" s="2"/>
      <c r="K265" s="2"/>
      <c r="L265" s="2"/>
    </row>
    <row r="266" spans="1:12" s="12" customFormat="1" x14ac:dyDescent="0.2">
      <c r="A266" s="1"/>
      <c r="F266" s="68"/>
      <c r="G266" s="68"/>
      <c r="H266" s="68"/>
      <c r="I266" s="68"/>
      <c r="J266" s="2"/>
      <c r="K266" s="2"/>
      <c r="L266" s="2"/>
    </row>
    <row r="267" spans="1:12" s="12" customFormat="1" x14ac:dyDescent="0.2">
      <c r="A267" s="1"/>
      <c r="F267" s="68"/>
      <c r="G267" s="68"/>
      <c r="H267" s="68"/>
      <c r="I267" s="68"/>
      <c r="J267" s="2"/>
      <c r="K267" s="2"/>
      <c r="L267" s="2"/>
    </row>
    <row r="268" spans="1:12" s="12" customFormat="1" x14ac:dyDescent="0.2">
      <c r="A268" s="1"/>
      <c r="F268" s="68"/>
      <c r="G268" s="68"/>
      <c r="H268" s="68"/>
      <c r="I268" s="68"/>
      <c r="J268" s="2"/>
      <c r="K268" s="2"/>
      <c r="L268" s="2"/>
    </row>
    <row r="269" spans="1:12" s="12" customFormat="1" x14ac:dyDescent="0.2">
      <c r="A269" s="1"/>
      <c r="F269" s="68"/>
      <c r="G269" s="68"/>
      <c r="H269" s="68"/>
      <c r="I269" s="68"/>
      <c r="J269" s="2"/>
      <c r="K269" s="2"/>
      <c r="L269" s="2"/>
    </row>
    <row r="270" spans="1:12" s="12" customFormat="1" x14ac:dyDescent="0.2">
      <c r="A270" s="1"/>
      <c r="F270" s="68"/>
      <c r="G270" s="68"/>
      <c r="H270" s="68"/>
      <c r="I270" s="68"/>
      <c r="J270" s="2"/>
      <c r="K270" s="2"/>
      <c r="L270" s="2"/>
    </row>
    <row r="271" spans="1:12" s="12" customFormat="1" x14ac:dyDescent="0.2">
      <c r="A271" s="1"/>
      <c r="F271" s="68"/>
      <c r="G271" s="68"/>
      <c r="H271" s="68"/>
      <c r="I271" s="68"/>
      <c r="J271" s="2"/>
      <c r="K271" s="2"/>
      <c r="L271" s="2"/>
    </row>
    <row r="272" spans="1:12" s="12" customFormat="1" x14ac:dyDescent="0.2">
      <c r="A272" s="1"/>
      <c r="F272" s="68"/>
      <c r="G272" s="68"/>
      <c r="H272" s="68"/>
      <c r="I272" s="68"/>
      <c r="J272" s="2"/>
      <c r="K272" s="2"/>
      <c r="L272" s="2"/>
    </row>
    <row r="273" spans="1:12" s="12" customFormat="1" x14ac:dyDescent="0.2">
      <c r="A273" s="1"/>
      <c r="F273" s="68"/>
      <c r="G273" s="68"/>
      <c r="H273" s="68"/>
      <c r="I273" s="68"/>
      <c r="J273" s="2"/>
      <c r="K273" s="2"/>
      <c r="L273" s="2"/>
    </row>
    <row r="274" spans="1:12" s="12" customFormat="1" x14ac:dyDescent="0.2">
      <c r="A274" s="1"/>
      <c r="F274" s="68"/>
      <c r="G274" s="68"/>
      <c r="H274" s="68"/>
      <c r="I274" s="68"/>
      <c r="J274" s="2"/>
      <c r="K274" s="2"/>
      <c r="L274" s="2"/>
    </row>
    <row r="275" spans="1:12" s="12" customFormat="1" x14ac:dyDescent="0.2">
      <c r="A275" s="1"/>
      <c r="F275" s="68"/>
      <c r="G275" s="68"/>
      <c r="H275" s="68"/>
      <c r="I275" s="68"/>
      <c r="J275" s="2"/>
      <c r="K275" s="2"/>
      <c r="L275" s="2"/>
    </row>
    <row r="276" spans="1:12" s="12" customFormat="1" x14ac:dyDescent="0.2">
      <c r="A276" s="1"/>
      <c r="F276" s="68"/>
      <c r="G276" s="68"/>
      <c r="H276" s="68"/>
      <c r="I276" s="68"/>
      <c r="J276" s="2"/>
      <c r="K276" s="2"/>
      <c r="L276" s="2"/>
    </row>
    <row r="277" spans="1:12" s="12" customFormat="1" x14ac:dyDescent="0.2">
      <c r="A277" s="1"/>
      <c r="F277" s="68"/>
      <c r="G277" s="68"/>
      <c r="H277" s="68"/>
      <c r="I277" s="68"/>
      <c r="J277" s="2"/>
      <c r="K277" s="2"/>
      <c r="L277" s="2"/>
    </row>
    <row r="278" spans="1:12" s="12" customFormat="1" x14ac:dyDescent="0.2">
      <c r="A278" s="1"/>
      <c r="F278" s="68"/>
      <c r="G278" s="68"/>
      <c r="H278" s="68"/>
      <c r="I278" s="68"/>
      <c r="J278" s="2"/>
      <c r="K278" s="2"/>
      <c r="L278" s="2"/>
    </row>
    <row r="279" spans="1:12" s="12" customFormat="1" x14ac:dyDescent="0.2">
      <c r="A279" s="1"/>
      <c r="F279" s="68"/>
      <c r="G279" s="68"/>
      <c r="H279" s="68"/>
      <c r="I279" s="68"/>
      <c r="J279" s="2"/>
      <c r="K279" s="2"/>
      <c r="L279" s="2"/>
    </row>
    <row r="280" spans="1:12" s="12" customFormat="1" x14ac:dyDescent="0.2">
      <c r="A280" s="1"/>
      <c r="F280" s="68"/>
      <c r="G280" s="68"/>
      <c r="H280" s="68"/>
      <c r="I280" s="68"/>
      <c r="J280" s="2"/>
      <c r="K280" s="2"/>
      <c r="L280" s="2"/>
    </row>
    <row r="281" spans="1:12" s="12" customFormat="1" x14ac:dyDescent="0.2">
      <c r="A281" s="1"/>
      <c r="F281" s="68"/>
      <c r="G281" s="68"/>
      <c r="H281" s="68"/>
      <c r="I281" s="68"/>
      <c r="J281" s="2"/>
      <c r="K281" s="2"/>
      <c r="L281" s="2"/>
    </row>
    <row r="282" spans="1:12" s="12" customFormat="1" x14ac:dyDescent="0.2">
      <c r="A282" s="1"/>
      <c r="F282" s="68"/>
      <c r="G282" s="68"/>
      <c r="H282" s="68"/>
      <c r="I282" s="68"/>
      <c r="J282" s="2"/>
      <c r="K282" s="2"/>
      <c r="L282" s="2"/>
    </row>
    <row r="283" spans="1:12" s="12" customFormat="1" x14ac:dyDescent="0.2">
      <c r="A283" s="1"/>
      <c r="F283" s="68"/>
      <c r="G283" s="68"/>
      <c r="H283" s="68"/>
      <c r="I283" s="68"/>
      <c r="J283" s="2"/>
      <c r="K283" s="2"/>
      <c r="L283" s="2"/>
    </row>
    <row r="284" spans="1:12" s="12" customFormat="1" x14ac:dyDescent="0.2">
      <c r="A284" s="1"/>
      <c r="F284" s="68"/>
      <c r="G284" s="68"/>
      <c r="H284" s="68"/>
      <c r="I284" s="68"/>
      <c r="J284" s="2"/>
      <c r="K284" s="2"/>
      <c r="L284" s="2"/>
    </row>
    <row r="285" spans="1:12" s="12" customFormat="1" x14ac:dyDescent="0.2">
      <c r="A285" s="1"/>
      <c r="F285" s="68"/>
      <c r="G285" s="68"/>
      <c r="H285" s="68"/>
      <c r="I285" s="68"/>
      <c r="J285" s="2"/>
      <c r="K285" s="2"/>
      <c r="L285" s="2"/>
    </row>
    <row r="286" spans="1:12" s="12" customFormat="1" x14ac:dyDescent="0.2">
      <c r="A286" s="1"/>
      <c r="F286" s="68"/>
      <c r="G286" s="68"/>
      <c r="H286" s="68"/>
      <c r="I286" s="68"/>
      <c r="J286" s="2"/>
      <c r="K286" s="2"/>
      <c r="L286" s="2"/>
    </row>
    <row r="287" spans="1:12" s="12" customFormat="1" x14ac:dyDescent="0.2">
      <c r="A287" s="1"/>
      <c r="F287" s="68"/>
      <c r="G287" s="68"/>
      <c r="H287" s="68"/>
      <c r="I287" s="68"/>
      <c r="J287" s="2"/>
      <c r="K287" s="2"/>
      <c r="L287" s="2"/>
    </row>
    <row r="288" spans="1:12" s="12" customFormat="1" x14ac:dyDescent="0.2">
      <c r="A288" s="1"/>
      <c r="F288" s="68"/>
      <c r="G288" s="68"/>
      <c r="H288" s="68"/>
      <c r="I288" s="68"/>
      <c r="J288" s="2"/>
      <c r="K288" s="2"/>
      <c r="L288" s="2"/>
    </row>
    <row r="289" spans="1:12" s="12" customFormat="1" x14ac:dyDescent="0.2">
      <c r="A289" s="1"/>
      <c r="F289" s="68"/>
      <c r="G289" s="68"/>
      <c r="H289" s="68"/>
      <c r="I289" s="68"/>
      <c r="J289" s="2"/>
      <c r="K289" s="2"/>
      <c r="L289" s="2"/>
    </row>
    <row r="290" spans="1:12" s="12" customFormat="1" x14ac:dyDescent="0.2">
      <c r="A290" s="1"/>
      <c r="F290" s="68"/>
      <c r="G290" s="68"/>
      <c r="H290" s="68"/>
      <c r="I290" s="68"/>
      <c r="J290" s="2"/>
      <c r="K290" s="2"/>
      <c r="L290" s="2"/>
    </row>
    <row r="291" spans="1:12" s="12" customFormat="1" x14ac:dyDescent="0.2">
      <c r="A291" s="1"/>
      <c r="F291" s="68"/>
      <c r="G291" s="68"/>
      <c r="H291" s="68"/>
      <c r="I291" s="68"/>
      <c r="J291" s="2"/>
      <c r="K291" s="2"/>
      <c r="L291" s="2"/>
    </row>
    <row r="292" spans="1:12" s="12" customFormat="1" x14ac:dyDescent="0.2">
      <c r="A292" s="1"/>
      <c r="F292" s="68"/>
      <c r="G292" s="68"/>
      <c r="H292" s="68"/>
      <c r="I292" s="68"/>
      <c r="J292" s="2"/>
      <c r="K292" s="2"/>
      <c r="L292" s="2"/>
    </row>
    <row r="293" spans="1:12" s="12" customFormat="1" x14ac:dyDescent="0.2">
      <c r="A293" s="1"/>
      <c r="F293" s="68"/>
      <c r="G293" s="68"/>
      <c r="H293" s="68"/>
      <c r="I293" s="68"/>
      <c r="J293" s="2"/>
      <c r="K293" s="2"/>
      <c r="L293" s="2"/>
    </row>
    <row r="294" spans="1:12" s="12" customFormat="1" x14ac:dyDescent="0.2">
      <c r="A294" s="1"/>
      <c r="F294" s="68"/>
      <c r="G294" s="68"/>
      <c r="H294" s="68"/>
      <c r="I294" s="68"/>
      <c r="J294" s="2"/>
      <c r="K294" s="2"/>
      <c r="L294" s="2"/>
    </row>
    <row r="295" spans="1:12" s="12" customFormat="1" x14ac:dyDescent="0.2">
      <c r="A295" s="1"/>
      <c r="F295" s="68"/>
      <c r="G295" s="68"/>
      <c r="H295" s="68"/>
      <c r="I295" s="68"/>
      <c r="J295" s="2"/>
      <c r="K295" s="2"/>
      <c r="L295" s="2"/>
    </row>
    <row r="296" spans="1:12" s="12" customFormat="1" x14ac:dyDescent="0.2">
      <c r="A296" s="1"/>
      <c r="F296" s="68"/>
      <c r="G296" s="68"/>
      <c r="H296" s="68"/>
      <c r="I296" s="68"/>
      <c r="J296" s="2"/>
      <c r="K296" s="2"/>
      <c r="L296" s="2"/>
    </row>
    <row r="297" spans="1:12" s="12" customFormat="1" x14ac:dyDescent="0.2">
      <c r="A297" s="1"/>
      <c r="F297" s="68"/>
      <c r="G297" s="68"/>
      <c r="H297" s="68"/>
      <c r="I297" s="68"/>
      <c r="J297" s="2"/>
      <c r="K297" s="2"/>
      <c r="L297" s="2"/>
    </row>
    <row r="298" spans="1:12" s="12" customFormat="1" x14ac:dyDescent="0.2">
      <c r="A298" s="1"/>
      <c r="F298" s="68"/>
      <c r="G298" s="68"/>
      <c r="H298" s="68"/>
      <c r="I298" s="68"/>
      <c r="J298" s="2"/>
      <c r="K298" s="2"/>
      <c r="L298" s="2"/>
    </row>
    <row r="299" spans="1:12" s="12" customFormat="1" x14ac:dyDescent="0.2">
      <c r="A299" s="1"/>
      <c r="F299" s="68"/>
      <c r="G299" s="68"/>
      <c r="H299" s="68"/>
      <c r="I299" s="68"/>
      <c r="J299" s="2"/>
      <c r="K299" s="2"/>
      <c r="L299" s="2"/>
    </row>
    <row r="300" spans="1:12" s="12" customFormat="1" x14ac:dyDescent="0.2">
      <c r="A300" s="1"/>
      <c r="F300" s="68"/>
      <c r="G300" s="68"/>
      <c r="H300" s="68"/>
      <c r="I300" s="68"/>
      <c r="J300" s="2"/>
      <c r="K300" s="2"/>
      <c r="L300" s="2"/>
    </row>
    <row r="301" spans="1:12" s="12" customFormat="1" x14ac:dyDescent="0.2">
      <c r="A301" s="1"/>
      <c r="F301" s="68"/>
      <c r="G301" s="68"/>
      <c r="H301" s="68"/>
      <c r="I301" s="68"/>
      <c r="J301" s="2"/>
      <c r="K301" s="2"/>
      <c r="L301" s="2"/>
    </row>
    <row r="302" spans="1:12" s="12" customFormat="1" x14ac:dyDescent="0.2">
      <c r="A302" s="1"/>
      <c r="F302" s="68"/>
      <c r="G302" s="68"/>
      <c r="H302" s="68"/>
      <c r="I302" s="68"/>
      <c r="J302" s="2"/>
      <c r="K302" s="2"/>
      <c r="L302" s="2"/>
    </row>
    <row r="303" spans="1:12" s="12" customFormat="1" x14ac:dyDescent="0.2">
      <c r="A303" s="1"/>
      <c r="F303" s="68"/>
      <c r="G303" s="68"/>
      <c r="H303" s="68"/>
      <c r="I303" s="68"/>
      <c r="J303" s="2"/>
      <c r="K303" s="2"/>
      <c r="L303" s="2"/>
    </row>
    <row r="304" spans="1:12" s="12" customFormat="1" x14ac:dyDescent="0.2">
      <c r="A304" s="1"/>
      <c r="F304" s="68"/>
      <c r="G304" s="68"/>
      <c r="H304" s="68"/>
      <c r="I304" s="68"/>
      <c r="J304" s="2"/>
      <c r="K304" s="2"/>
      <c r="L304" s="2"/>
    </row>
    <row r="305" spans="1:12" s="12" customFormat="1" x14ac:dyDescent="0.2">
      <c r="A305" s="1"/>
      <c r="F305" s="68"/>
      <c r="G305" s="68"/>
      <c r="H305" s="68"/>
      <c r="I305" s="68"/>
      <c r="J305" s="2"/>
      <c r="K305" s="2"/>
      <c r="L305" s="2"/>
    </row>
    <row r="306" spans="1:12" s="12" customFormat="1" x14ac:dyDescent="0.2">
      <c r="A306" s="1"/>
      <c r="F306" s="68"/>
      <c r="G306" s="68"/>
      <c r="H306" s="68"/>
      <c r="I306" s="68"/>
      <c r="J306" s="2"/>
      <c r="K306" s="2"/>
      <c r="L306" s="2"/>
    </row>
    <row r="307" spans="1:12" s="12" customFormat="1" x14ac:dyDescent="0.2">
      <c r="A307" s="1"/>
      <c r="F307" s="68"/>
      <c r="G307" s="68"/>
      <c r="H307" s="68"/>
      <c r="I307" s="68"/>
      <c r="J307" s="2"/>
      <c r="K307" s="2"/>
      <c r="L307" s="2"/>
    </row>
    <row r="308" spans="1:12" s="12" customFormat="1" x14ac:dyDescent="0.2">
      <c r="A308" s="1"/>
      <c r="F308" s="68"/>
      <c r="G308" s="68"/>
      <c r="H308" s="68"/>
      <c r="I308" s="68"/>
      <c r="J308" s="2"/>
      <c r="K308" s="2"/>
      <c r="L308" s="2"/>
    </row>
    <row r="309" spans="1:12" s="12" customFormat="1" x14ac:dyDescent="0.2">
      <c r="A309" s="1"/>
      <c r="F309" s="68"/>
      <c r="G309" s="68"/>
      <c r="H309" s="68"/>
      <c r="I309" s="68"/>
      <c r="J309" s="2"/>
      <c r="K309" s="2"/>
      <c r="L309" s="2"/>
    </row>
    <row r="310" spans="1:12" s="12" customFormat="1" x14ac:dyDescent="0.2">
      <c r="A310" s="1"/>
      <c r="F310" s="68"/>
      <c r="G310" s="68"/>
      <c r="H310" s="68"/>
      <c r="I310" s="68"/>
      <c r="J310" s="2"/>
      <c r="K310" s="2"/>
      <c r="L310" s="2"/>
    </row>
    <row r="311" spans="1:12" s="12" customFormat="1" x14ac:dyDescent="0.2">
      <c r="A311" s="1"/>
      <c r="F311" s="68"/>
      <c r="G311" s="68"/>
      <c r="H311" s="68"/>
      <c r="I311" s="68"/>
      <c r="J311" s="2"/>
      <c r="K311" s="2"/>
      <c r="L311" s="2"/>
    </row>
    <row r="312" spans="1:12" s="12" customFormat="1" x14ac:dyDescent="0.2">
      <c r="A312" s="1"/>
      <c r="F312" s="68"/>
      <c r="G312" s="68"/>
      <c r="H312" s="68"/>
      <c r="I312" s="68"/>
      <c r="J312" s="2"/>
      <c r="K312" s="2"/>
      <c r="L312" s="2"/>
    </row>
    <row r="313" spans="1:12" s="12" customFormat="1" x14ac:dyDescent="0.2">
      <c r="A313" s="1"/>
      <c r="F313" s="68"/>
      <c r="G313" s="68"/>
      <c r="H313" s="68"/>
      <c r="I313" s="68"/>
      <c r="J313" s="2"/>
      <c r="K313" s="2"/>
      <c r="L313" s="2"/>
    </row>
    <row r="314" spans="1:12" s="12" customFormat="1" x14ac:dyDescent="0.2">
      <c r="A314" s="1"/>
      <c r="F314" s="68"/>
      <c r="G314" s="68"/>
      <c r="H314" s="68"/>
      <c r="I314" s="68"/>
      <c r="J314" s="2"/>
      <c r="K314" s="2"/>
      <c r="L314" s="2"/>
    </row>
    <row r="315" spans="1:12" s="12" customFormat="1" x14ac:dyDescent="0.2">
      <c r="A315" s="1"/>
      <c r="F315" s="68"/>
      <c r="G315" s="68"/>
      <c r="H315" s="68"/>
      <c r="I315" s="68"/>
      <c r="J315" s="2"/>
      <c r="K315" s="2"/>
      <c r="L315" s="2"/>
    </row>
    <row r="316" spans="1:12" s="12" customFormat="1" x14ac:dyDescent="0.2">
      <c r="A316" s="1"/>
      <c r="F316" s="68"/>
      <c r="G316" s="68"/>
      <c r="H316" s="68"/>
      <c r="I316" s="68"/>
      <c r="J316" s="2"/>
      <c r="K316" s="2"/>
      <c r="L316" s="2"/>
    </row>
    <row r="317" spans="1:12" s="12" customFormat="1" x14ac:dyDescent="0.2">
      <c r="A317" s="1"/>
      <c r="F317" s="68"/>
      <c r="G317" s="68"/>
      <c r="H317" s="68"/>
      <c r="I317" s="68"/>
      <c r="J317" s="2"/>
      <c r="K317" s="2"/>
      <c r="L317" s="2"/>
    </row>
    <row r="318" spans="1:12" s="12" customFormat="1" x14ac:dyDescent="0.2">
      <c r="A318" s="1"/>
      <c r="F318" s="68"/>
      <c r="G318" s="68"/>
      <c r="H318" s="68"/>
      <c r="I318" s="68"/>
      <c r="J318" s="2"/>
      <c r="K318" s="2"/>
      <c r="L318" s="2"/>
    </row>
    <row r="319" spans="1:12" s="12" customFormat="1" x14ac:dyDescent="0.2">
      <c r="A319" s="1"/>
      <c r="F319" s="68"/>
      <c r="G319" s="68"/>
      <c r="H319" s="68"/>
      <c r="I319" s="68"/>
      <c r="J319" s="2"/>
      <c r="K319" s="2"/>
      <c r="L319" s="2"/>
    </row>
    <row r="320" spans="1:12" s="12" customFormat="1" x14ac:dyDescent="0.2">
      <c r="A320" s="1"/>
      <c r="F320" s="68"/>
      <c r="G320" s="68"/>
      <c r="H320" s="68"/>
      <c r="I320" s="68"/>
      <c r="J320" s="2"/>
      <c r="K320" s="2"/>
      <c r="L320" s="2"/>
    </row>
    <row r="321" spans="1:12" s="12" customFormat="1" x14ac:dyDescent="0.2">
      <c r="A321" s="1"/>
      <c r="F321" s="68"/>
      <c r="G321" s="68"/>
      <c r="H321" s="68"/>
      <c r="I321" s="68"/>
      <c r="J321" s="2"/>
      <c r="K321" s="2"/>
      <c r="L321" s="2"/>
    </row>
    <row r="322" spans="1:12" s="12" customFormat="1" x14ac:dyDescent="0.2">
      <c r="A322" s="1"/>
      <c r="F322" s="68"/>
      <c r="G322" s="68"/>
      <c r="H322" s="68"/>
      <c r="I322" s="68"/>
      <c r="J322" s="2"/>
      <c r="K322" s="2"/>
      <c r="L322" s="2"/>
    </row>
    <row r="323" spans="1:12" s="12" customFormat="1" x14ac:dyDescent="0.2">
      <c r="A323" s="1"/>
      <c r="F323" s="68"/>
      <c r="G323" s="68"/>
      <c r="H323" s="68"/>
      <c r="I323" s="68"/>
      <c r="J323" s="2"/>
      <c r="K323" s="2"/>
      <c r="L323" s="2"/>
    </row>
    <row r="324" spans="1:12" s="12" customFormat="1" x14ac:dyDescent="0.2">
      <c r="A324" s="1"/>
      <c r="F324" s="68"/>
      <c r="G324" s="68"/>
      <c r="H324" s="68"/>
      <c r="I324" s="68"/>
      <c r="J324" s="2"/>
      <c r="K324" s="2"/>
      <c r="L324" s="2"/>
    </row>
    <row r="325" spans="1:12" s="12" customFormat="1" x14ac:dyDescent="0.2">
      <c r="A325" s="1"/>
      <c r="F325" s="68"/>
      <c r="G325" s="68"/>
      <c r="H325" s="68"/>
      <c r="I325" s="68"/>
      <c r="J325" s="2"/>
      <c r="K325" s="2"/>
      <c r="L325" s="2"/>
    </row>
    <row r="326" spans="1:12" s="12" customFormat="1" x14ac:dyDescent="0.2">
      <c r="A326" s="1"/>
      <c r="F326" s="68"/>
      <c r="G326" s="68"/>
      <c r="H326" s="68"/>
      <c r="I326" s="68"/>
      <c r="J326" s="2"/>
      <c r="K326" s="2"/>
      <c r="L326" s="2"/>
    </row>
    <row r="327" spans="1:12" s="12" customFormat="1" x14ac:dyDescent="0.2">
      <c r="A327" s="1"/>
      <c r="F327" s="68"/>
      <c r="G327" s="68"/>
      <c r="H327" s="68"/>
      <c r="I327" s="68"/>
      <c r="J327" s="2"/>
      <c r="K327" s="2"/>
      <c r="L327" s="2"/>
    </row>
    <row r="328" spans="1:12" s="12" customFormat="1" x14ac:dyDescent="0.2">
      <c r="A328" s="1"/>
      <c r="F328" s="68"/>
      <c r="G328" s="68"/>
      <c r="H328" s="68"/>
      <c r="I328" s="68"/>
      <c r="J328" s="2"/>
      <c r="K328" s="2"/>
      <c r="L328" s="2"/>
    </row>
    <row r="329" spans="1:12" s="12" customFormat="1" x14ac:dyDescent="0.2">
      <c r="A329" s="1"/>
      <c r="F329" s="68"/>
      <c r="G329" s="68"/>
      <c r="H329" s="68"/>
      <c r="I329" s="68"/>
      <c r="J329" s="2"/>
      <c r="K329" s="2"/>
      <c r="L329" s="2"/>
    </row>
    <row r="330" spans="1:12" s="12" customFormat="1" x14ac:dyDescent="0.2">
      <c r="A330" s="1"/>
      <c r="F330" s="68"/>
      <c r="G330" s="68"/>
      <c r="H330" s="68"/>
      <c r="I330" s="68"/>
      <c r="J330" s="2"/>
      <c r="K330" s="2"/>
      <c r="L330" s="2"/>
    </row>
    <row r="331" spans="1:12" s="12" customFormat="1" x14ac:dyDescent="0.2">
      <c r="A331" s="1"/>
      <c r="F331" s="68"/>
      <c r="G331" s="68"/>
      <c r="H331" s="68"/>
      <c r="I331" s="68"/>
      <c r="J331" s="2"/>
      <c r="K331" s="2"/>
      <c r="L331" s="2"/>
    </row>
    <row r="332" spans="1:12" s="12" customFormat="1" x14ac:dyDescent="0.2">
      <c r="A332" s="1"/>
      <c r="F332" s="68"/>
      <c r="G332" s="68"/>
      <c r="H332" s="68"/>
      <c r="I332" s="68"/>
      <c r="J332" s="2"/>
      <c r="K332" s="2"/>
      <c r="L332" s="2"/>
    </row>
    <row r="333" spans="1:12" s="12" customFormat="1" x14ac:dyDescent="0.2">
      <c r="A333" s="1"/>
      <c r="F333" s="68"/>
      <c r="G333" s="68"/>
      <c r="H333" s="68"/>
      <c r="I333" s="68"/>
      <c r="J333" s="2"/>
      <c r="K333" s="2"/>
      <c r="L333" s="2"/>
    </row>
    <row r="334" spans="1:12" s="12" customFormat="1" x14ac:dyDescent="0.2">
      <c r="A334" s="1"/>
      <c r="F334" s="68"/>
      <c r="G334" s="68"/>
      <c r="H334" s="68"/>
      <c r="I334" s="68"/>
      <c r="J334" s="2"/>
      <c r="K334" s="2"/>
      <c r="L334" s="2"/>
    </row>
    <row r="335" spans="1:12" s="12" customFormat="1" x14ac:dyDescent="0.2">
      <c r="A335" s="1"/>
      <c r="F335" s="68"/>
      <c r="G335" s="68"/>
      <c r="H335" s="68"/>
      <c r="I335" s="68"/>
      <c r="J335" s="2"/>
      <c r="K335" s="2"/>
      <c r="L335" s="2"/>
    </row>
    <row r="336" spans="1:12" s="12" customFormat="1" x14ac:dyDescent="0.2">
      <c r="A336" s="1"/>
      <c r="F336" s="68"/>
      <c r="G336" s="68"/>
      <c r="H336" s="68"/>
      <c r="I336" s="68"/>
      <c r="J336" s="2"/>
      <c r="K336" s="2"/>
      <c r="L336" s="2"/>
    </row>
    <row r="337" spans="1:12" s="12" customFormat="1" x14ac:dyDescent="0.2">
      <c r="A337" s="1"/>
      <c r="F337" s="68"/>
      <c r="G337" s="68"/>
      <c r="H337" s="68"/>
      <c r="I337" s="68"/>
      <c r="J337" s="2"/>
      <c r="K337" s="2"/>
      <c r="L337" s="2"/>
    </row>
    <row r="338" spans="1:12" s="12" customFormat="1" x14ac:dyDescent="0.2">
      <c r="A338" s="1"/>
      <c r="F338" s="68"/>
      <c r="G338" s="68"/>
      <c r="H338" s="68"/>
      <c r="I338" s="68"/>
      <c r="J338" s="2"/>
      <c r="K338" s="2"/>
      <c r="L338" s="2"/>
    </row>
    <row r="339" spans="1:12" s="12" customFormat="1" x14ac:dyDescent="0.2">
      <c r="A339" s="1"/>
      <c r="F339" s="68"/>
      <c r="G339" s="68"/>
      <c r="H339" s="68"/>
      <c r="I339" s="68"/>
      <c r="J339" s="2"/>
      <c r="K339" s="2"/>
      <c r="L339" s="2"/>
    </row>
    <row r="340" spans="1:12" s="12" customFormat="1" x14ac:dyDescent="0.2">
      <c r="A340" s="1"/>
      <c r="F340" s="68"/>
      <c r="G340" s="68"/>
      <c r="H340" s="68"/>
      <c r="I340" s="68"/>
      <c r="J340" s="2"/>
      <c r="K340" s="2"/>
      <c r="L340" s="2"/>
    </row>
    <row r="341" spans="1:12" s="12" customFormat="1" x14ac:dyDescent="0.2">
      <c r="A341" s="1"/>
      <c r="F341" s="68"/>
      <c r="G341" s="68"/>
      <c r="H341" s="68"/>
      <c r="I341" s="68"/>
      <c r="J341" s="2"/>
      <c r="K341" s="2"/>
      <c r="L341" s="2"/>
    </row>
    <row r="342" spans="1:12" s="12" customFormat="1" x14ac:dyDescent="0.2">
      <c r="A342" s="1"/>
      <c r="F342" s="68"/>
      <c r="G342" s="68"/>
      <c r="H342" s="68"/>
      <c r="I342" s="68"/>
      <c r="J342" s="2"/>
      <c r="K342" s="2"/>
      <c r="L342" s="2"/>
    </row>
    <row r="343" spans="1:12" s="12" customFormat="1" x14ac:dyDescent="0.2">
      <c r="A343" s="1"/>
      <c r="F343" s="68"/>
      <c r="G343" s="68"/>
      <c r="H343" s="68"/>
      <c r="I343" s="68"/>
      <c r="J343" s="2"/>
      <c r="K343" s="2"/>
      <c r="L343" s="2"/>
    </row>
    <row r="344" spans="1:12" s="12" customFormat="1" x14ac:dyDescent="0.2">
      <c r="A344" s="1"/>
      <c r="F344" s="68"/>
      <c r="G344" s="68"/>
      <c r="H344" s="68"/>
      <c r="I344" s="68"/>
      <c r="J344" s="2"/>
      <c r="K344" s="2"/>
      <c r="L344" s="2"/>
    </row>
    <row r="345" spans="1:12" s="12" customFormat="1" x14ac:dyDescent="0.2">
      <c r="A345" s="1"/>
      <c r="F345" s="68"/>
      <c r="G345" s="68"/>
      <c r="H345" s="68"/>
      <c r="I345" s="68"/>
      <c r="J345" s="2"/>
      <c r="K345" s="2"/>
      <c r="L345" s="2"/>
    </row>
    <row r="346" spans="1:12" s="12" customFormat="1" x14ac:dyDescent="0.2">
      <c r="A346" s="1"/>
      <c r="F346" s="68"/>
      <c r="G346" s="68"/>
      <c r="H346" s="68"/>
      <c r="I346" s="68"/>
      <c r="J346" s="2"/>
      <c r="K346" s="2"/>
      <c r="L346" s="2"/>
    </row>
    <row r="347" spans="1:12" s="12" customFormat="1" x14ac:dyDescent="0.2">
      <c r="A347" s="1"/>
      <c r="F347" s="68"/>
      <c r="G347" s="68"/>
      <c r="H347" s="68"/>
      <c r="I347" s="68"/>
      <c r="J347" s="2"/>
      <c r="K347" s="2"/>
      <c r="L347" s="2"/>
    </row>
    <row r="348" spans="1:12" s="12" customFormat="1" x14ac:dyDescent="0.2">
      <c r="A348" s="1"/>
      <c r="F348" s="68"/>
      <c r="G348" s="68"/>
      <c r="H348" s="68"/>
      <c r="I348" s="68"/>
      <c r="J348" s="2"/>
      <c r="K348" s="2"/>
      <c r="L348" s="2"/>
    </row>
    <row r="349" spans="1:12" s="12" customFormat="1" x14ac:dyDescent="0.2">
      <c r="A349" s="1"/>
      <c r="F349" s="68"/>
      <c r="G349" s="68"/>
      <c r="H349" s="68"/>
      <c r="I349" s="68"/>
      <c r="J349" s="2"/>
      <c r="K349" s="2"/>
      <c r="L349" s="2"/>
    </row>
    <row r="350" spans="1:12" s="12" customFormat="1" x14ac:dyDescent="0.2">
      <c r="A350" s="1"/>
      <c r="F350" s="68"/>
      <c r="G350" s="68"/>
      <c r="H350" s="68"/>
      <c r="I350" s="68"/>
      <c r="J350" s="2"/>
      <c r="K350" s="2"/>
      <c r="L350" s="2"/>
    </row>
    <row r="351" spans="1:12" s="12" customFormat="1" x14ac:dyDescent="0.2">
      <c r="A351" s="1"/>
      <c r="F351" s="68"/>
      <c r="G351" s="68"/>
      <c r="H351" s="68"/>
      <c r="I351" s="68"/>
      <c r="J351" s="2"/>
      <c r="K351" s="2"/>
      <c r="L351" s="2"/>
    </row>
    <row r="352" spans="1:12" s="12" customFormat="1" x14ac:dyDescent="0.2">
      <c r="A352" s="1"/>
      <c r="F352" s="68"/>
      <c r="G352" s="68"/>
      <c r="H352" s="68"/>
      <c r="I352" s="68"/>
      <c r="J352" s="2"/>
      <c r="K352" s="2"/>
      <c r="L352" s="2"/>
    </row>
    <row r="353" spans="1:12" s="12" customFormat="1" x14ac:dyDescent="0.2">
      <c r="A353" s="1"/>
      <c r="F353" s="68"/>
      <c r="G353" s="68"/>
      <c r="H353" s="68"/>
      <c r="I353" s="68"/>
      <c r="J353" s="2"/>
      <c r="K353" s="2"/>
      <c r="L353" s="2"/>
    </row>
    <row r="354" spans="1:12" s="12" customFormat="1" x14ac:dyDescent="0.2">
      <c r="A354" s="1"/>
      <c r="F354" s="68"/>
      <c r="G354" s="68"/>
      <c r="H354" s="68"/>
      <c r="I354" s="68"/>
      <c r="J354" s="2"/>
      <c r="K354" s="2"/>
      <c r="L354" s="2"/>
    </row>
    <row r="355" spans="1:12" s="12" customFormat="1" x14ac:dyDescent="0.2">
      <c r="A355" s="1"/>
      <c r="F355" s="68"/>
      <c r="G355" s="68"/>
      <c r="H355" s="68"/>
      <c r="I355" s="68"/>
      <c r="J355" s="2"/>
      <c r="K355" s="2"/>
      <c r="L355" s="2"/>
    </row>
    <row r="356" spans="1:12" s="12" customFormat="1" x14ac:dyDescent="0.2">
      <c r="A356" s="1"/>
      <c r="F356" s="68"/>
      <c r="G356" s="68"/>
      <c r="H356" s="68"/>
      <c r="I356" s="68"/>
      <c r="J356" s="2"/>
      <c r="K356" s="2"/>
      <c r="L356" s="2"/>
    </row>
    <row r="357" spans="1:12" s="12" customFormat="1" x14ac:dyDescent="0.2">
      <c r="A357" s="1"/>
      <c r="F357" s="68"/>
      <c r="G357" s="68"/>
      <c r="H357" s="68"/>
      <c r="I357" s="68"/>
      <c r="J357" s="2"/>
      <c r="K357" s="2"/>
      <c r="L357" s="2"/>
    </row>
    <row r="358" spans="1:12" s="12" customFormat="1" x14ac:dyDescent="0.2">
      <c r="A358" s="1"/>
      <c r="F358" s="68"/>
      <c r="G358" s="68"/>
      <c r="H358" s="68"/>
      <c r="I358" s="68"/>
      <c r="J358" s="2"/>
      <c r="K358" s="2"/>
      <c r="L358" s="2"/>
    </row>
    <row r="359" spans="1:12" s="12" customFormat="1" x14ac:dyDescent="0.2">
      <c r="A359" s="1"/>
      <c r="F359" s="68"/>
      <c r="G359" s="68"/>
      <c r="H359" s="68"/>
      <c r="I359" s="68"/>
      <c r="J359" s="2"/>
      <c r="K359" s="2"/>
      <c r="L359" s="2"/>
    </row>
    <row r="360" spans="1:12" s="12" customFormat="1" x14ac:dyDescent="0.2">
      <c r="A360" s="1"/>
      <c r="F360" s="68"/>
      <c r="G360" s="68"/>
      <c r="H360" s="68"/>
      <c r="I360" s="68"/>
      <c r="J360" s="2"/>
      <c r="K360" s="2"/>
      <c r="L360" s="2"/>
    </row>
    <row r="361" spans="1:12" s="12" customFormat="1" x14ac:dyDescent="0.2">
      <c r="A361" s="1"/>
      <c r="F361" s="68"/>
      <c r="G361" s="68"/>
      <c r="H361" s="68"/>
      <c r="I361" s="68"/>
      <c r="J361" s="2"/>
      <c r="K361" s="2"/>
      <c r="L361" s="2"/>
    </row>
    <row r="362" spans="1:12" s="12" customFormat="1" x14ac:dyDescent="0.2">
      <c r="A362" s="1"/>
      <c r="F362" s="68"/>
      <c r="G362" s="68"/>
      <c r="H362" s="68"/>
      <c r="I362" s="68"/>
      <c r="J362" s="2"/>
      <c r="K362" s="2"/>
      <c r="L362" s="2"/>
    </row>
    <row r="363" spans="1:12" s="12" customFormat="1" x14ac:dyDescent="0.2">
      <c r="A363" s="1"/>
      <c r="F363" s="68"/>
      <c r="G363" s="68"/>
      <c r="H363" s="68"/>
      <c r="I363" s="68"/>
      <c r="J363" s="2"/>
      <c r="K363" s="2"/>
      <c r="L363" s="2"/>
    </row>
    <row r="364" spans="1:12" s="12" customFormat="1" x14ac:dyDescent="0.2">
      <c r="A364" s="1"/>
      <c r="F364" s="68"/>
      <c r="G364" s="68"/>
      <c r="H364" s="68"/>
      <c r="I364" s="68"/>
      <c r="J364" s="2"/>
      <c r="K364" s="2"/>
      <c r="L364" s="2"/>
    </row>
    <row r="365" spans="1:12" s="12" customFormat="1" x14ac:dyDescent="0.2">
      <c r="A365" s="1"/>
      <c r="F365" s="68"/>
      <c r="G365" s="68"/>
      <c r="H365" s="68"/>
      <c r="I365" s="68"/>
      <c r="J365" s="2"/>
      <c r="K365" s="2"/>
      <c r="L365" s="2"/>
    </row>
    <row r="366" spans="1:12" s="12" customFormat="1" x14ac:dyDescent="0.2">
      <c r="A366" s="1"/>
      <c r="F366" s="68"/>
      <c r="G366" s="68"/>
      <c r="H366" s="68"/>
      <c r="I366" s="68"/>
      <c r="J366" s="2"/>
      <c r="K366" s="2"/>
      <c r="L366" s="2"/>
    </row>
    <row r="367" spans="1:12" s="12" customFormat="1" x14ac:dyDescent="0.2">
      <c r="A367" s="1"/>
      <c r="F367" s="68"/>
      <c r="G367" s="68"/>
      <c r="H367" s="68"/>
      <c r="I367" s="68"/>
      <c r="J367" s="2"/>
      <c r="K367" s="2"/>
      <c r="L367" s="2"/>
    </row>
    <row r="368" spans="1:12" s="12" customFormat="1" x14ac:dyDescent="0.2">
      <c r="A368" s="1"/>
      <c r="F368" s="68"/>
      <c r="G368" s="68"/>
      <c r="H368" s="68"/>
      <c r="I368" s="68"/>
      <c r="J368" s="2"/>
      <c r="K368" s="2"/>
      <c r="L368" s="2"/>
    </row>
    <row r="369" spans="1:12" s="12" customFormat="1" x14ac:dyDescent="0.2">
      <c r="A369" s="1"/>
      <c r="F369" s="68"/>
      <c r="G369" s="68"/>
      <c r="H369" s="68"/>
      <c r="I369" s="68"/>
      <c r="J369" s="2"/>
      <c r="K369" s="2"/>
      <c r="L369" s="2"/>
    </row>
  </sheetData>
  <mergeCells count="434">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2:D182"/>
    <mergeCell ref="E182:L182"/>
    <mergeCell ref="B185:E185"/>
    <mergeCell ref="B186:E186"/>
    <mergeCell ref="B187:E187"/>
    <mergeCell ref="B188:E188"/>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71:L171"/>
    <mergeCell ref="B172:I172"/>
    <mergeCell ref="B173:E173"/>
    <mergeCell ref="J173:L173"/>
    <mergeCell ref="B174:E174"/>
    <mergeCell ref="J174:L174"/>
    <mergeCell ref="B169:E169"/>
    <mergeCell ref="J169:L169"/>
    <mergeCell ref="M169:N169"/>
    <mergeCell ref="O169:P169"/>
    <mergeCell ref="B170:E170"/>
    <mergeCell ref="J170:L170"/>
    <mergeCell ref="B167:E167"/>
    <mergeCell ref="J167:L167"/>
    <mergeCell ref="M167:N167"/>
    <mergeCell ref="O167:P167"/>
    <mergeCell ref="B168:E168"/>
    <mergeCell ref="J168:L168"/>
    <mergeCell ref="M168:N168"/>
    <mergeCell ref="O168:P16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43:E143"/>
    <mergeCell ref="J143:L146"/>
    <mergeCell ref="M143:N143"/>
    <mergeCell ref="O143:P143"/>
    <mergeCell ref="B144:E144"/>
    <mergeCell ref="M144:N144"/>
    <mergeCell ref="O144:P144"/>
    <mergeCell ref="B145:E145"/>
    <mergeCell ref="M145:N145"/>
    <mergeCell ref="O145:P145"/>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37:E137"/>
    <mergeCell ref="M137:N137"/>
    <mergeCell ref="O137:P137"/>
    <mergeCell ref="B138:E138"/>
    <mergeCell ref="M138:N138"/>
    <mergeCell ref="O138:P138"/>
    <mergeCell ref="B135:E135"/>
    <mergeCell ref="M135:N135"/>
    <mergeCell ref="O135:P135"/>
    <mergeCell ref="B136:E136"/>
    <mergeCell ref="M136:N136"/>
    <mergeCell ref="O136:P136"/>
    <mergeCell ref="M133:N133"/>
    <mergeCell ref="O133:P133"/>
    <mergeCell ref="B134:E134"/>
    <mergeCell ref="M134:N134"/>
    <mergeCell ref="O134:P134"/>
    <mergeCell ref="B131:E131"/>
    <mergeCell ref="M131:N131"/>
    <mergeCell ref="O131:P131"/>
    <mergeCell ref="B132:E132"/>
    <mergeCell ref="M132:N132"/>
    <mergeCell ref="O132:P13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92:D92"/>
    <mergeCell ref="I92:L92"/>
    <mergeCell ref="B93:L93"/>
    <mergeCell ref="B94:I94"/>
    <mergeCell ref="M94:O95"/>
    <mergeCell ref="B95:E95"/>
    <mergeCell ref="J95:L95"/>
    <mergeCell ref="B87:D87"/>
    <mergeCell ref="I87:L91"/>
    <mergeCell ref="B88:D88"/>
    <mergeCell ref="B89:D89"/>
    <mergeCell ref="B90:D90"/>
    <mergeCell ref="B91:D91"/>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61:I61"/>
    <mergeCell ref="B62:E62"/>
    <mergeCell ref="J62:L62"/>
    <mergeCell ref="B63:E63"/>
    <mergeCell ref="J63:L68"/>
    <mergeCell ref="B64:E64"/>
    <mergeCell ref="B65:E65"/>
    <mergeCell ref="B66:E66"/>
    <mergeCell ref="B67:E67"/>
    <mergeCell ref="B68:E68"/>
    <mergeCell ref="B59:E59"/>
    <mergeCell ref="J59:L59"/>
    <mergeCell ref="B60:L60"/>
    <mergeCell ref="B50:E50"/>
    <mergeCell ref="B51:E51"/>
    <mergeCell ref="B52:E52"/>
    <mergeCell ref="B53:E53"/>
    <mergeCell ref="B54:E54"/>
    <mergeCell ref="B55:E55"/>
    <mergeCell ref="B42:E42"/>
    <mergeCell ref="J42:L42"/>
    <mergeCell ref="B43:E43"/>
    <mergeCell ref="J43:L58"/>
    <mergeCell ref="B44:E44"/>
    <mergeCell ref="B45:E45"/>
    <mergeCell ref="B46:E46"/>
    <mergeCell ref="B47:E47"/>
    <mergeCell ref="B48:E48"/>
    <mergeCell ref="B49:E49"/>
    <mergeCell ref="B56:E56"/>
    <mergeCell ref="B57:E57"/>
    <mergeCell ref="B58:E58"/>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28:E28"/>
    <mergeCell ref="J28:L28"/>
    <mergeCell ref="B29:E29"/>
    <mergeCell ref="J29:L29"/>
    <mergeCell ref="B30:E30"/>
    <mergeCell ref="J30:L30"/>
    <mergeCell ref="B25:E25"/>
    <mergeCell ref="J25:L25"/>
    <mergeCell ref="B26:E26"/>
    <mergeCell ref="J26:L26"/>
    <mergeCell ref="B27:E27"/>
    <mergeCell ref="J27:L27"/>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C15:L15"/>
    <mergeCell ref="C16:L16"/>
    <mergeCell ref="C17:L17"/>
    <mergeCell ref="B9:B11"/>
    <mergeCell ref="F9:G9"/>
    <mergeCell ref="H9:I9"/>
    <mergeCell ref="F10:G10"/>
    <mergeCell ref="H10:I10"/>
    <mergeCell ref="F11:G11"/>
    <mergeCell ref="H11:I11"/>
    <mergeCell ref="B1:B5"/>
    <mergeCell ref="C1:I1"/>
    <mergeCell ref="C2:L4"/>
    <mergeCell ref="C5:I5"/>
    <mergeCell ref="B6:I7"/>
    <mergeCell ref="B8:L8"/>
    <mergeCell ref="C12:L12"/>
    <mergeCell ref="C13:L13"/>
    <mergeCell ref="C14:L14"/>
  </mergeCells>
  <conditionalFormatting sqref="L20">
    <cfRule type="cellIs" dxfId="112" priority="16" operator="lessThan">
      <formula>$J$20</formula>
    </cfRule>
  </conditionalFormatting>
  <conditionalFormatting sqref="J59:L59">
    <cfRule type="cellIs" dxfId="111" priority="15" operator="notEqual">
      <formula>$A$58</formula>
    </cfRule>
  </conditionalFormatting>
  <conditionalFormatting sqref="L61">
    <cfRule type="cellIs" dxfId="110" priority="14" operator="lessThan">
      <formula>$J$61</formula>
    </cfRule>
  </conditionalFormatting>
  <conditionalFormatting sqref="J75:L75">
    <cfRule type="cellIs" dxfId="109" priority="13" operator="notEqual">
      <formula>$A$74</formula>
    </cfRule>
  </conditionalFormatting>
  <conditionalFormatting sqref="L77">
    <cfRule type="cellIs" dxfId="108" priority="12" operator="lessThan">
      <formula>$J$77</formula>
    </cfRule>
  </conditionalFormatting>
  <conditionalFormatting sqref="J83:L83">
    <cfRule type="cellIs" dxfId="107" priority="11" operator="notEqual">
      <formula>$A$82</formula>
    </cfRule>
  </conditionalFormatting>
  <conditionalFormatting sqref="L85">
    <cfRule type="cellIs" dxfId="106" priority="10" operator="lessThan">
      <formula>$J$85</formula>
    </cfRule>
  </conditionalFormatting>
  <conditionalFormatting sqref="I92:L92">
    <cfRule type="cellIs" dxfId="105" priority="9" operator="notEqual">
      <formula>$A$91</formula>
    </cfRule>
  </conditionalFormatting>
  <conditionalFormatting sqref="J98:L98">
    <cfRule type="cellIs" dxfId="104" priority="8" operator="notEqual">
      <formula>$A$97</formula>
    </cfRule>
  </conditionalFormatting>
  <conditionalFormatting sqref="L100">
    <cfRule type="cellIs" dxfId="103" priority="7" operator="lessThan">
      <formula>$J$100</formula>
    </cfRule>
  </conditionalFormatting>
  <conditionalFormatting sqref="L94">
    <cfRule type="cellIs" dxfId="102" priority="6" operator="lessThan">
      <formula>$J$94</formula>
    </cfRule>
  </conditionalFormatting>
  <conditionalFormatting sqref="J104:L104">
    <cfRule type="cellIs" dxfId="101" priority="5" operator="notEqual">
      <formula>$A$103</formula>
    </cfRule>
  </conditionalFormatting>
  <conditionalFormatting sqref="L106">
    <cfRule type="cellIs" dxfId="100" priority="4" operator="lessThan">
      <formula>$J$106</formula>
    </cfRule>
  </conditionalFormatting>
  <conditionalFormatting sqref="J161:L161">
    <cfRule type="cellIs" dxfId="99" priority="3" operator="notEqual">
      <formula>$A$160</formula>
    </cfRule>
  </conditionalFormatting>
  <conditionalFormatting sqref="L163">
    <cfRule type="cellIs" dxfId="98" priority="2" operator="lessThan">
      <formula>$J$163</formula>
    </cfRule>
  </conditionalFormatting>
  <conditionalFormatting sqref="J170:L170">
    <cfRule type="cellIs" dxfId="9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2.75" x14ac:dyDescent="0.2"/>
  <cols>
    <col min="1" max="1" width="4.7109375" style="4" customWidth="1"/>
    <col min="2" max="2" width="35.7109375" style="3" customWidth="1"/>
    <col min="3" max="3" width="16.28515625" style="3" customWidth="1"/>
    <col min="4" max="4" width="5.85546875" style="3" customWidth="1"/>
    <col min="5" max="5" width="12.28515625" style="3" customWidth="1"/>
    <col min="6" max="6" width="5.140625" style="29" customWidth="1"/>
    <col min="7" max="9" width="4.7109375" style="29" customWidth="1"/>
    <col min="10" max="12" width="10.5703125" style="29" customWidth="1"/>
    <col min="13" max="13" width="27.85546875" style="3" customWidth="1"/>
    <col min="14" max="14" width="24.140625" style="3" customWidth="1"/>
    <col min="15" max="256" width="11.42578125" style="3"/>
    <col min="257" max="257" width="30.140625" style="3" customWidth="1"/>
    <col min="258" max="258" width="16.28515625" style="3" customWidth="1"/>
    <col min="259" max="259" width="5.85546875" style="3" customWidth="1"/>
    <col min="260" max="260" width="7.5703125" style="3" customWidth="1"/>
    <col min="261" max="264" width="4.7109375" style="3" customWidth="1"/>
    <col min="265" max="265" width="9.5703125" style="3" customWidth="1"/>
    <col min="266" max="266" width="11.42578125" style="3"/>
    <col min="267" max="267" width="8" style="3" customWidth="1"/>
    <col min="268" max="512" width="11.42578125" style="3"/>
    <col min="513" max="513" width="30.140625" style="3" customWidth="1"/>
    <col min="514" max="514" width="16.28515625" style="3" customWidth="1"/>
    <col min="515" max="515" width="5.85546875" style="3" customWidth="1"/>
    <col min="516" max="516" width="7.5703125" style="3" customWidth="1"/>
    <col min="517" max="520" width="4.7109375" style="3" customWidth="1"/>
    <col min="521" max="521" width="9.5703125" style="3" customWidth="1"/>
    <col min="522" max="522" width="11.42578125" style="3"/>
    <col min="523" max="523" width="8" style="3" customWidth="1"/>
    <col min="524" max="768" width="11.42578125" style="3"/>
    <col min="769" max="769" width="30.140625" style="3" customWidth="1"/>
    <col min="770" max="770" width="16.28515625" style="3" customWidth="1"/>
    <col min="771" max="771" width="5.85546875" style="3" customWidth="1"/>
    <col min="772" max="772" width="7.5703125" style="3" customWidth="1"/>
    <col min="773" max="776" width="4.7109375" style="3" customWidth="1"/>
    <col min="777" max="777" width="9.5703125" style="3" customWidth="1"/>
    <col min="778" max="778" width="11.42578125" style="3"/>
    <col min="779" max="779" width="8" style="3" customWidth="1"/>
    <col min="780" max="1024" width="11.42578125" style="3"/>
    <col min="1025" max="1025" width="30.140625" style="3" customWidth="1"/>
    <col min="1026" max="1026" width="16.28515625" style="3" customWidth="1"/>
    <col min="1027" max="1027" width="5.85546875" style="3" customWidth="1"/>
    <col min="1028" max="1028" width="7.5703125" style="3" customWidth="1"/>
    <col min="1029" max="1032" width="4.7109375" style="3" customWidth="1"/>
    <col min="1033" max="1033" width="9.5703125" style="3" customWidth="1"/>
    <col min="1034" max="1034" width="11.42578125" style="3"/>
    <col min="1035" max="1035" width="8" style="3" customWidth="1"/>
    <col min="1036" max="1280" width="11.42578125" style="3"/>
    <col min="1281" max="1281" width="30.140625" style="3" customWidth="1"/>
    <col min="1282" max="1282" width="16.28515625" style="3" customWidth="1"/>
    <col min="1283" max="1283" width="5.85546875" style="3" customWidth="1"/>
    <col min="1284" max="1284" width="7.5703125" style="3" customWidth="1"/>
    <col min="1285" max="1288" width="4.7109375" style="3" customWidth="1"/>
    <col min="1289" max="1289" width="9.5703125" style="3" customWidth="1"/>
    <col min="1290" max="1290" width="11.42578125" style="3"/>
    <col min="1291" max="1291" width="8" style="3" customWidth="1"/>
    <col min="1292" max="1536" width="11.42578125" style="3"/>
    <col min="1537" max="1537" width="30.140625" style="3" customWidth="1"/>
    <col min="1538" max="1538" width="16.28515625" style="3" customWidth="1"/>
    <col min="1539" max="1539" width="5.85546875" style="3" customWidth="1"/>
    <col min="1540" max="1540" width="7.5703125" style="3" customWidth="1"/>
    <col min="1541" max="1544" width="4.7109375" style="3" customWidth="1"/>
    <col min="1545" max="1545" width="9.5703125" style="3" customWidth="1"/>
    <col min="1546" max="1546" width="11.42578125" style="3"/>
    <col min="1547" max="1547" width="8" style="3" customWidth="1"/>
    <col min="1548" max="1792" width="11.42578125" style="3"/>
    <col min="1793" max="1793" width="30.140625" style="3" customWidth="1"/>
    <col min="1794" max="1794" width="16.28515625" style="3" customWidth="1"/>
    <col min="1795" max="1795" width="5.85546875" style="3" customWidth="1"/>
    <col min="1796" max="1796" width="7.5703125" style="3" customWidth="1"/>
    <col min="1797" max="1800" width="4.7109375" style="3" customWidth="1"/>
    <col min="1801" max="1801" width="9.5703125" style="3" customWidth="1"/>
    <col min="1802" max="1802" width="11.42578125" style="3"/>
    <col min="1803" max="1803" width="8" style="3" customWidth="1"/>
    <col min="1804" max="2048" width="11.42578125" style="3"/>
    <col min="2049" max="2049" width="30.140625" style="3" customWidth="1"/>
    <col min="2050" max="2050" width="16.28515625" style="3" customWidth="1"/>
    <col min="2051" max="2051" width="5.85546875" style="3" customWidth="1"/>
    <col min="2052" max="2052" width="7.5703125" style="3" customWidth="1"/>
    <col min="2053" max="2056" width="4.7109375" style="3" customWidth="1"/>
    <col min="2057" max="2057" width="9.5703125" style="3" customWidth="1"/>
    <col min="2058" max="2058" width="11.42578125" style="3"/>
    <col min="2059" max="2059" width="8" style="3" customWidth="1"/>
    <col min="2060" max="2304" width="11.42578125" style="3"/>
    <col min="2305" max="2305" width="30.140625" style="3" customWidth="1"/>
    <col min="2306" max="2306" width="16.28515625" style="3" customWidth="1"/>
    <col min="2307" max="2307" width="5.85546875" style="3" customWidth="1"/>
    <col min="2308" max="2308" width="7.5703125" style="3" customWidth="1"/>
    <col min="2309" max="2312" width="4.7109375" style="3" customWidth="1"/>
    <col min="2313" max="2313" width="9.5703125" style="3" customWidth="1"/>
    <col min="2314" max="2314" width="11.42578125" style="3"/>
    <col min="2315" max="2315" width="8" style="3" customWidth="1"/>
    <col min="2316" max="2560" width="11.42578125" style="3"/>
    <col min="2561" max="2561" width="30.140625" style="3" customWidth="1"/>
    <col min="2562" max="2562" width="16.28515625" style="3" customWidth="1"/>
    <col min="2563" max="2563" width="5.85546875" style="3" customWidth="1"/>
    <col min="2564" max="2564" width="7.5703125" style="3" customWidth="1"/>
    <col min="2565" max="2568" width="4.7109375" style="3" customWidth="1"/>
    <col min="2569" max="2569" width="9.5703125" style="3" customWidth="1"/>
    <col min="2570" max="2570" width="11.42578125" style="3"/>
    <col min="2571" max="2571" width="8" style="3" customWidth="1"/>
    <col min="2572" max="2816" width="11.42578125" style="3"/>
    <col min="2817" max="2817" width="30.140625" style="3" customWidth="1"/>
    <col min="2818" max="2818" width="16.28515625" style="3" customWidth="1"/>
    <col min="2819" max="2819" width="5.85546875" style="3" customWidth="1"/>
    <col min="2820" max="2820" width="7.5703125" style="3" customWidth="1"/>
    <col min="2821" max="2824" width="4.7109375" style="3" customWidth="1"/>
    <col min="2825" max="2825" width="9.5703125" style="3" customWidth="1"/>
    <col min="2826" max="2826" width="11.42578125" style="3"/>
    <col min="2827" max="2827" width="8" style="3" customWidth="1"/>
    <col min="2828" max="3072" width="11.42578125" style="3"/>
    <col min="3073" max="3073" width="30.140625" style="3" customWidth="1"/>
    <col min="3074" max="3074" width="16.28515625" style="3" customWidth="1"/>
    <col min="3075" max="3075" width="5.85546875" style="3" customWidth="1"/>
    <col min="3076" max="3076" width="7.5703125" style="3" customWidth="1"/>
    <col min="3077" max="3080" width="4.7109375" style="3" customWidth="1"/>
    <col min="3081" max="3081" width="9.5703125" style="3" customWidth="1"/>
    <col min="3082" max="3082" width="11.42578125" style="3"/>
    <col min="3083" max="3083" width="8" style="3" customWidth="1"/>
    <col min="3084" max="3328" width="11.42578125" style="3"/>
    <col min="3329" max="3329" width="30.140625" style="3" customWidth="1"/>
    <col min="3330" max="3330" width="16.28515625" style="3" customWidth="1"/>
    <col min="3331" max="3331" width="5.85546875" style="3" customWidth="1"/>
    <col min="3332" max="3332" width="7.5703125" style="3" customWidth="1"/>
    <col min="3333" max="3336" width="4.7109375" style="3" customWidth="1"/>
    <col min="3337" max="3337" width="9.5703125" style="3" customWidth="1"/>
    <col min="3338" max="3338" width="11.42578125" style="3"/>
    <col min="3339" max="3339" width="8" style="3" customWidth="1"/>
    <col min="3340" max="3584" width="11.42578125" style="3"/>
    <col min="3585" max="3585" width="30.140625" style="3" customWidth="1"/>
    <col min="3586" max="3586" width="16.28515625" style="3" customWidth="1"/>
    <col min="3587" max="3587" width="5.85546875" style="3" customWidth="1"/>
    <col min="3588" max="3588" width="7.5703125" style="3" customWidth="1"/>
    <col min="3589" max="3592" width="4.7109375" style="3" customWidth="1"/>
    <col min="3593" max="3593" width="9.5703125" style="3" customWidth="1"/>
    <col min="3594" max="3594" width="11.42578125" style="3"/>
    <col min="3595" max="3595" width="8" style="3" customWidth="1"/>
    <col min="3596" max="3840" width="11.42578125" style="3"/>
    <col min="3841" max="3841" width="30.140625" style="3" customWidth="1"/>
    <col min="3842" max="3842" width="16.28515625" style="3" customWidth="1"/>
    <col min="3843" max="3843" width="5.85546875" style="3" customWidth="1"/>
    <col min="3844" max="3844" width="7.5703125" style="3" customWidth="1"/>
    <col min="3845" max="3848" width="4.7109375" style="3" customWidth="1"/>
    <col min="3849" max="3849" width="9.5703125" style="3" customWidth="1"/>
    <col min="3850" max="3850" width="11.42578125" style="3"/>
    <col min="3851" max="3851" width="8" style="3" customWidth="1"/>
    <col min="3852" max="4096" width="11.42578125" style="3"/>
    <col min="4097" max="4097" width="30.140625" style="3" customWidth="1"/>
    <col min="4098" max="4098" width="16.28515625" style="3" customWidth="1"/>
    <col min="4099" max="4099" width="5.85546875" style="3" customWidth="1"/>
    <col min="4100" max="4100" width="7.5703125" style="3" customWidth="1"/>
    <col min="4101" max="4104" width="4.7109375" style="3" customWidth="1"/>
    <col min="4105" max="4105" width="9.5703125" style="3" customWidth="1"/>
    <col min="4106" max="4106" width="11.42578125" style="3"/>
    <col min="4107" max="4107" width="8" style="3" customWidth="1"/>
    <col min="4108" max="4352" width="11.42578125" style="3"/>
    <col min="4353" max="4353" width="30.140625" style="3" customWidth="1"/>
    <col min="4354" max="4354" width="16.28515625" style="3" customWidth="1"/>
    <col min="4355" max="4355" width="5.85546875" style="3" customWidth="1"/>
    <col min="4356" max="4356" width="7.5703125" style="3" customWidth="1"/>
    <col min="4357" max="4360" width="4.7109375" style="3" customWidth="1"/>
    <col min="4361" max="4361" width="9.5703125" style="3" customWidth="1"/>
    <col min="4362" max="4362" width="11.42578125" style="3"/>
    <col min="4363" max="4363" width="8" style="3" customWidth="1"/>
    <col min="4364" max="4608" width="11.42578125" style="3"/>
    <col min="4609" max="4609" width="30.140625" style="3" customWidth="1"/>
    <col min="4610" max="4610" width="16.28515625" style="3" customWidth="1"/>
    <col min="4611" max="4611" width="5.85546875" style="3" customWidth="1"/>
    <col min="4612" max="4612" width="7.5703125" style="3" customWidth="1"/>
    <col min="4613" max="4616" width="4.7109375" style="3" customWidth="1"/>
    <col min="4617" max="4617" width="9.5703125" style="3" customWidth="1"/>
    <col min="4618" max="4618" width="11.42578125" style="3"/>
    <col min="4619" max="4619" width="8" style="3" customWidth="1"/>
    <col min="4620" max="4864" width="11.42578125" style="3"/>
    <col min="4865" max="4865" width="30.140625" style="3" customWidth="1"/>
    <col min="4866" max="4866" width="16.28515625" style="3" customWidth="1"/>
    <col min="4867" max="4867" width="5.85546875" style="3" customWidth="1"/>
    <col min="4868" max="4868" width="7.5703125" style="3" customWidth="1"/>
    <col min="4869" max="4872" width="4.7109375" style="3" customWidth="1"/>
    <col min="4873" max="4873" width="9.5703125" style="3" customWidth="1"/>
    <col min="4874" max="4874" width="11.42578125" style="3"/>
    <col min="4875" max="4875" width="8" style="3" customWidth="1"/>
    <col min="4876" max="5120" width="11.42578125" style="3"/>
    <col min="5121" max="5121" width="30.140625" style="3" customWidth="1"/>
    <col min="5122" max="5122" width="16.28515625" style="3" customWidth="1"/>
    <col min="5123" max="5123" width="5.85546875" style="3" customWidth="1"/>
    <col min="5124" max="5124" width="7.5703125" style="3" customWidth="1"/>
    <col min="5125" max="5128" width="4.7109375" style="3" customWidth="1"/>
    <col min="5129" max="5129" width="9.5703125" style="3" customWidth="1"/>
    <col min="5130" max="5130" width="11.42578125" style="3"/>
    <col min="5131" max="5131" width="8" style="3" customWidth="1"/>
    <col min="5132" max="5376" width="11.42578125" style="3"/>
    <col min="5377" max="5377" width="30.140625" style="3" customWidth="1"/>
    <col min="5378" max="5378" width="16.28515625" style="3" customWidth="1"/>
    <col min="5379" max="5379" width="5.85546875" style="3" customWidth="1"/>
    <col min="5380" max="5380" width="7.5703125" style="3" customWidth="1"/>
    <col min="5381" max="5384" width="4.7109375" style="3" customWidth="1"/>
    <col min="5385" max="5385" width="9.5703125" style="3" customWidth="1"/>
    <col min="5386" max="5386" width="11.42578125" style="3"/>
    <col min="5387" max="5387" width="8" style="3" customWidth="1"/>
    <col min="5388" max="5632" width="11.42578125" style="3"/>
    <col min="5633" max="5633" width="30.140625" style="3" customWidth="1"/>
    <col min="5634" max="5634" width="16.28515625" style="3" customWidth="1"/>
    <col min="5635" max="5635" width="5.85546875" style="3" customWidth="1"/>
    <col min="5636" max="5636" width="7.5703125" style="3" customWidth="1"/>
    <col min="5637" max="5640" width="4.7109375" style="3" customWidth="1"/>
    <col min="5641" max="5641" width="9.5703125" style="3" customWidth="1"/>
    <col min="5642" max="5642" width="11.42578125" style="3"/>
    <col min="5643" max="5643" width="8" style="3" customWidth="1"/>
    <col min="5644" max="5888" width="11.42578125" style="3"/>
    <col min="5889" max="5889" width="30.140625" style="3" customWidth="1"/>
    <col min="5890" max="5890" width="16.28515625" style="3" customWidth="1"/>
    <col min="5891" max="5891" width="5.85546875" style="3" customWidth="1"/>
    <col min="5892" max="5892" width="7.5703125" style="3" customWidth="1"/>
    <col min="5893" max="5896" width="4.7109375" style="3" customWidth="1"/>
    <col min="5897" max="5897" width="9.5703125" style="3" customWidth="1"/>
    <col min="5898" max="5898" width="11.42578125" style="3"/>
    <col min="5899" max="5899" width="8" style="3" customWidth="1"/>
    <col min="5900" max="6144" width="11.42578125" style="3"/>
    <col min="6145" max="6145" width="30.140625" style="3" customWidth="1"/>
    <col min="6146" max="6146" width="16.28515625" style="3" customWidth="1"/>
    <col min="6147" max="6147" width="5.85546875" style="3" customWidth="1"/>
    <col min="6148" max="6148" width="7.5703125" style="3" customWidth="1"/>
    <col min="6149" max="6152" width="4.7109375" style="3" customWidth="1"/>
    <col min="6153" max="6153" width="9.5703125" style="3" customWidth="1"/>
    <col min="6154" max="6154" width="11.42578125" style="3"/>
    <col min="6155" max="6155" width="8" style="3" customWidth="1"/>
    <col min="6156" max="6400" width="11.42578125" style="3"/>
    <col min="6401" max="6401" width="30.140625" style="3" customWidth="1"/>
    <col min="6402" max="6402" width="16.28515625" style="3" customWidth="1"/>
    <col min="6403" max="6403" width="5.85546875" style="3" customWidth="1"/>
    <col min="6404" max="6404" width="7.5703125" style="3" customWidth="1"/>
    <col min="6405" max="6408" width="4.7109375" style="3" customWidth="1"/>
    <col min="6409" max="6409" width="9.5703125" style="3" customWidth="1"/>
    <col min="6410" max="6410" width="11.42578125" style="3"/>
    <col min="6411" max="6411" width="8" style="3" customWidth="1"/>
    <col min="6412" max="6656" width="11.42578125" style="3"/>
    <col min="6657" max="6657" width="30.140625" style="3" customWidth="1"/>
    <col min="6658" max="6658" width="16.28515625" style="3" customWidth="1"/>
    <col min="6659" max="6659" width="5.85546875" style="3" customWidth="1"/>
    <col min="6660" max="6660" width="7.5703125" style="3" customWidth="1"/>
    <col min="6661" max="6664" width="4.7109375" style="3" customWidth="1"/>
    <col min="6665" max="6665" width="9.5703125" style="3" customWidth="1"/>
    <col min="6666" max="6666" width="11.42578125" style="3"/>
    <col min="6667" max="6667" width="8" style="3" customWidth="1"/>
    <col min="6668" max="6912" width="11.42578125" style="3"/>
    <col min="6913" max="6913" width="30.140625" style="3" customWidth="1"/>
    <col min="6914" max="6914" width="16.28515625" style="3" customWidth="1"/>
    <col min="6915" max="6915" width="5.85546875" style="3" customWidth="1"/>
    <col min="6916" max="6916" width="7.5703125" style="3" customWidth="1"/>
    <col min="6917" max="6920" width="4.7109375" style="3" customWidth="1"/>
    <col min="6921" max="6921" width="9.5703125" style="3" customWidth="1"/>
    <col min="6922" max="6922" width="11.42578125" style="3"/>
    <col min="6923" max="6923" width="8" style="3" customWidth="1"/>
    <col min="6924" max="7168" width="11.42578125" style="3"/>
    <col min="7169" max="7169" width="30.140625" style="3" customWidth="1"/>
    <col min="7170" max="7170" width="16.28515625" style="3" customWidth="1"/>
    <col min="7171" max="7171" width="5.85546875" style="3" customWidth="1"/>
    <col min="7172" max="7172" width="7.5703125" style="3" customWidth="1"/>
    <col min="7173" max="7176" width="4.7109375" style="3" customWidth="1"/>
    <col min="7177" max="7177" width="9.5703125" style="3" customWidth="1"/>
    <col min="7178" max="7178" width="11.42578125" style="3"/>
    <col min="7179" max="7179" width="8" style="3" customWidth="1"/>
    <col min="7180" max="7424" width="11.42578125" style="3"/>
    <col min="7425" max="7425" width="30.140625" style="3" customWidth="1"/>
    <col min="7426" max="7426" width="16.28515625" style="3" customWidth="1"/>
    <col min="7427" max="7427" width="5.85546875" style="3" customWidth="1"/>
    <col min="7428" max="7428" width="7.5703125" style="3" customWidth="1"/>
    <col min="7429" max="7432" width="4.7109375" style="3" customWidth="1"/>
    <col min="7433" max="7433" width="9.5703125" style="3" customWidth="1"/>
    <col min="7434" max="7434" width="11.42578125" style="3"/>
    <col min="7435" max="7435" width="8" style="3" customWidth="1"/>
    <col min="7436" max="7680" width="11.42578125" style="3"/>
    <col min="7681" max="7681" width="30.140625" style="3" customWidth="1"/>
    <col min="7682" max="7682" width="16.28515625" style="3" customWidth="1"/>
    <col min="7683" max="7683" width="5.85546875" style="3" customWidth="1"/>
    <col min="7684" max="7684" width="7.5703125" style="3" customWidth="1"/>
    <col min="7685" max="7688" width="4.7109375" style="3" customWidth="1"/>
    <col min="7689" max="7689" width="9.5703125" style="3" customWidth="1"/>
    <col min="7690" max="7690" width="11.42578125" style="3"/>
    <col min="7691" max="7691" width="8" style="3" customWidth="1"/>
    <col min="7692" max="7936" width="11.42578125" style="3"/>
    <col min="7937" max="7937" width="30.140625" style="3" customWidth="1"/>
    <col min="7938" max="7938" width="16.28515625" style="3" customWidth="1"/>
    <col min="7939" max="7939" width="5.85546875" style="3" customWidth="1"/>
    <col min="7940" max="7940" width="7.5703125" style="3" customWidth="1"/>
    <col min="7941" max="7944" width="4.7109375" style="3" customWidth="1"/>
    <col min="7945" max="7945" width="9.5703125" style="3" customWidth="1"/>
    <col min="7946" max="7946" width="11.42578125" style="3"/>
    <col min="7947" max="7947" width="8" style="3" customWidth="1"/>
    <col min="7948" max="8192" width="11.42578125" style="3"/>
    <col min="8193" max="8193" width="30.140625" style="3" customWidth="1"/>
    <col min="8194" max="8194" width="16.28515625" style="3" customWidth="1"/>
    <col min="8195" max="8195" width="5.85546875" style="3" customWidth="1"/>
    <col min="8196" max="8196" width="7.5703125" style="3" customWidth="1"/>
    <col min="8197" max="8200" width="4.7109375" style="3" customWidth="1"/>
    <col min="8201" max="8201" width="9.5703125" style="3" customWidth="1"/>
    <col min="8202" max="8202" width="11.42578125" style="3"/>
    <col min="8203" max="8203" width="8" style="3" customWidth="1"/>
    <col min="8204" max="8448" width="11.42578125" style="3"/>
    <col min="8449" max="8449" width="30.140625" style="3" customWidth="1"/>
    <col min="8450" max="8450" width="16.28515625" style="3" customWidth="1"/>
    <col min="8451" max="8451" width="5.85546875" style="3" customWidth="1"/>
    <col min="8452" max="8452" width="7.5703125" style="3" customWidth="1"/>
    <col min="8453" max="8456" width="4.7109375" style="3" customWidth="1"/>
    <col min="8457" max="8457" width="9.5703125" style="3" customWidth="1"/>
    <col min="8458" max="8458" width="11.42578125" style="3"/>
    <col min="8459" max="8459" width="8" style="3" customWidth="1"/>
    <col min="8460" max="8704" width="11.42578125" style="3"/>
    <col min="8705" max="8705" width="30.140625" style="3" customWidth="1"/>
    <col min="8706" max="8706" width="16.28515625" style="3" customWidth="1"/>
    <col min="8707" max="8707" width="5.85546875" style="3" customWidth="1"/>
    <col min="8708" max="8708" width="7.5703125" style="3" customWidth="1"/>
    <col min="8709" max="8712" width="4.7109375" style="3" customWidth="1"/>
    <col min="8713" max="8713" width="9.5703125" style="3" customWidth="1"/>
    <col min="8714" max="8714" width="11.42578125" style="3"/>
    <col min="8715" max="8715" width="8" style="3" customWidth="1"/>
    <col min="8716" max="8960" width="11.42578125" style="3"/>
    <col min="8961" max="8961" width="30.140625" style="3" customWidth="1"/>
    <col min="8962" max="8962" width="16.28515625" style="3" customWidth="1"/>
    <col min="8963" max="8963" width="5.85546875" style="3" customWidth="1"/>
    <col min="8964" max="8964" width="7.5703125" style="3" customWidth="1"/>
    <col min="8965" max="8968" width="4.7109375" style="3" customWidth="1"/>
    <col min="8969" max="8969" width="9.5703125" style="3" customWidth="1"/>
    <col min="8970" max="8970" width="11.42578125" style="3"/>
    <col min="8971" max="8971" width="8" style="3" customWidth="1"/>
    <col min="8972" max="9216" width="11.42578125" style="3"/>
    <col min="9217" max="9217" width="30.140625" style="3" customWidth="1"/>
    <col min="9218" max="9218" width="16.28515625" style="3" customWidth="1"/>
    <col min="9219" max="9219" width="5.85546875" style="3" customWidth="1"/>
    <col min="9220" max="9220" width="7.5703125" style="3" customWidth="1"/>
    <col min="9221" max="9224" width="4.7109375" style="3" customWidth="1"/>
    <col min="9225" max="9225" width="9.5703125" style="3" customWidth="1"/>
    <col min="9226" max="9226" width="11.42578125" style="3"/>
    <col min="9227" max="9227" width="8" style="3" customWidth="1"/>
    <col min="9228" max="9472" width="11.42578125" style="3"/>
    <col min="9473" max="9473" width="30.140625" style="3" customWidth="1"/>
    <col min="9474" max="9474" width="16.28515625" style="3" customWidth="1"/>
    <col min="9475" max="9475" width="5.85546875" style="3" customWidth="1"/>
    <col min="9476" max="9476" width="7.5703125" style="3" customWidth="1"/>
    <col min="9477" max="9480" width="4.7109375" style="3" customWidth="1"/>
    <col min="9481" max="9481" width="9.5703125" style="3" customWidth="1"/>
    <col min="9482" max="9482" width="11.42578125" style="3"/>
    <col min="9483" max="9483" width="8" style="3" customWidth="1"/>
    <col min="9484" max="9728" width="11.42578125" style="3"/>
    <col min="9729" max="9729" width="30.140625" style="3" customWidth="1"/>
    <col min="9730" max="9730" width="16.28515625" style="3" customWidth="1"/>
    <col min="9731" max="9731" width="5.85546875" style="3" customWidth="1"/>
    <col min="9732" max="9732" width="7.5703125" style="3" customWidth="1"/>
    <col min="9733" max="9736" width="4.7109375" style="3" customWidth="1"/>
    <col min="9737" max="9737" width="9.5703125" style="3" customWidth="1"/>
    <col min="9738" max="9738" width="11.42578125" style="3"/>
    <col min="9739" max="9739" width="8" style="3" customWidth="1"/>
    <col min="9740" max="9984" width="11.42578125" style="3"/>
    <col min="9985" max="9985" width="30.140625" style="3" customWidth="1"/>
    <col min="9986" max="9986" width="16.28515625" style="3" customWidth="1"/>
    <col min="9987" max="9987" width="5.85546875" style="3" customWidth="1"/>
    <col min="9988" max="9988" width="7.5703125" style="3" customWidth="1"/>
    <col min="9989" max="9992" width="4.7109375" style="3" customWidth="1"/>
    <col min="9993" max="9993" width="9.5703125" style="3" customWidth="1"/>
    <col min="9994" max="9994" width="11.42578125" style="3"/>
    <col min="9995" max="9995" width="8" style="3" customWidth="1"/>
    <col min="9996" max="10240" width="11.42578125" style="3"/>
    <col min="10241" max="10241" width="30.140625" style="3" customWidth="1"/>
    <col min="10242" max="10242" width="16.28515625" style="3" customWidth="1"/>
    <col min="10243" max="10243" width="5.85546875" style="3" customWidth="1"/>
    <col min="10244" max="10244" width="7.5703125" style="3" customWidth="1"/>
    <col min="10245" max="10248" width="4.7109375" style="3" customWidth="1"/>
    <col min="10249" max="10249" width="9.5703125" style="3" customWidth="1"/>
    <col min="10250" max="10250" width="11.42578125" style="3"/>
    <col min="10251" max="10251" width="8" style="3" customWidth="1"/>
    <col min="10252" max="10496" width="11.42578125" style="3"/>
    <col min="10497" max="10497" width="30.140625" style="3" customWidth="1"/>
    <col min="10498" max="10498" width="16.28515625" style="3" customWidth="1"/>
    <col min="10499" max="10499" width="5.85546875" style="3" customWidth="1"/>
    <col min="10500" max="10500" width="7.5703125" style="3" customWidth="1"/>
    <col min="10501" max="10504" width="4.7109375" style="3" customWidth="1"/>
    <col min="10505" max="10505" width="9.5703125" style="3" customWidth="1"/>
    <col min="10506" max="10506" width="11.42578125" style="3"/>
    <col min="10507" max="10507" width="8" style="3" customWidth="1"/>
    <col min="10508" max="10752" width="11.42578125" style="3"/>
    <col min="10753" max="10753" width="30.140625" style="3" customWidth="1"/>
    <col min="10754" max="10754" width="16.28515625" style="3" customWidth="1"/>
    <col min="10755" max="10755" width="5.85546875" style="3" customWidth="1"/>
    <col min="10756" max="10756" width="7.5703125" style="3" customWidth="1"/>
    <col min="10757" max="10760" width="4.7109375" style="3" customWidth="1"/>
    <col min="10761" max="10761" width="9.5703125" style="3" customWidth="1"/>
    <col min="10762" max="10762" width="11.42578125" style="3"/>
    <col min="10763" max="10763" width="8" style="3" customWidth="1"/>
    <col min="10764" max="11008" width="11.42578125" style="3"/>
    <col min="11009" max="11009" width="30.140625" style="3" customWidth="1"/>
    <col min="11010" max="11010" width="16.28515625" style="3" customWidth="1"/>
    <col min="11011" max="11011" width="5.85546875" style="3" customWidth="1"/>
    <col min="11012" max="11012" width="7.5703125" style="3" customWidth="1"/>
    <col min="11013" max="11016" width="4.7109375" style="3" customWidth="1"/>
    <col min="11017" max="11017" width="9.5703125" style="3" customWidth="1"/>
    <col min="11018" max="11018" width="11.42578125" style="3"/>
    <col min="11019" max="11019" width="8" style="3" customWidth="1"/>
    <col min="11020" max="11264" width="11.42578125" style="3"/>
    <col min="11265" max="11265" width="30.140625" style="3" customWidth="1"/>
    <col min="11266" max="11266" width="16.28515625" style="3" customWidth="1"/>
    <col min="11267" max="11267" width="5.85546875" style="3" customWidth="1"/>
    <col min="11268" max="11268" width="7.5703125" style="3" customWidth="1"/>
    <col min="11269" max="11272" width="4.7109375" style="3" customWidth="1"/>
    <col min="11273" max="11273" width="9.5703125" style="3" customWidth="1"/>
    <col min="11274" max="11274" width="11.42578125" style="3"/>
    <col min="11275" max="11275" width="8" style="3" customWidth="1"/>
    <col min="11276" max="11520" width="11.42578125" style="3"/>
    <col min="11521" max="11521" width="30.140625" style="3" customWidth="1"/>
    <col min="11522" max="11522" width="16.28515625" style="3" customWidth="1"/>
    <col min="11523" max="11523" width="5.85546875" style="3" customWidth="1"/>
    <col min="11524" max="11524" width="7.5703125" style="3" customWidth="1"/>
    <col min="11525" max="11528" width="4.7109375" style="3" customWidth="1"/>
    <col min="11529" max="11529" width="9.5703125" style="3" customWidth="1"/>
    <col min="11530" max="11530" width="11.42578125" style="3"/>
    <col min="11531" max="11531" width="8" style="3" customWidth="1"/>
    <col min="11532" max="11776" width="11.42578125" style="3"/>
    <col min="11777" max="11777" width="30.140625" style="3" customWidth="1"/>
    <col min="11778" max="11778" width="16.28515625" style="3" customWidth="1"/>
    <col min="11779" max="11779" width="5.85546875" style="3" customWidth="1"/>
    <col min="11780" max="11780" width="7.5703125" style="3" customWidth="1"/>
    <col min="11781" max="11784" width="4.7109375" style="3" customWidth="1"/>
    <col min="11785" max="11785" width="9.5703125" style="3" customWidth="1"/>
    <col min="11786" max="11786" width="11.42578125" style="3"/>
    <col min="11787" max="11787" width="8" style="3" customWidth="1"/>
    <col min="11788" max="12032" width="11.42578125" style="3"/>
    <col min="12033" max="12033" width="30.140625" style="3" customWidth="1"/>
    <col min="12034" max="12034" width="16.28515625" style="3" customWidth="1"/>
    <col min="12035" max="12035" width="5.85546875" style="3" customWidth="1"/>
    <col min="12036" max="12036" width="7.5703125" style="3" customWidth="1"/>
    <col min="12037" max="12040" width="4.7109375" style="3" customWidth="1"/>
    <col min="12041" max="12041" width="9.5703125" style="3" customWidth="1"/>
    <col min="12042" max="12042" width="11.42578125" style="3"/>
    <col min="12043" max="12043" width="8" style="3" customWidth="1"/>
    <col min="12044" max="12288" width="11.42578125" style="3"/>
    <col min="12289" max="12289" width="30.140625" style="3" customWidth="1"/>
    <col min="12290" max="12290" width="16.28515625" style="3" customWidth="1"/>
    <col min="12291" max="12291" width="5.85546875" style="3" customWidth="1"/>
    <col min="12292" max="12292" width="7.5703125" style="3" customWidth="1"/>
    <col min="12293" max="12296" width="4.7109375" style="3" customWidth="1"/>
    <col min="12297" max="12297" width="9.5703125" style="3" customWidth="1"/>
    <col min="12298" max="12298" width="11.42578125" style="3"/>
    <col min="12299" max="12299" width="8" style="3" customWidth="1"/>
    <col min="12300" max="12544" width="11.42578125" style="3"/>
    <col min="12545" max="12545" width="30.140625" style="3" customWidth="1"/>
    <col min="12546" max="12546" width="16.28515625" style="3" customWidth="1"/>
    <col min="12547" max="12547" width="5.85546875" style="3" customWidth="1"/>
    <col min="12548" max="12548" width="7.5703125" style="3" customWidth="1"/>
    <col min="12549" max="12552" width="4.7109375" style="3" customWidth="1"/>
    <col min="12553" max="12553" width="9.5703125" style="3" customWidth="1"/>
    <col min="12554" max="12554" width="11.42578125" style="3"/>
    <col min="12555" max="12555" width="8" style="3" customWidth="1"/>
    <col min="12556" max="12800" width="11.42578125" style="3"/>
    <col min="12801" max="12801" width="30.140625" style="3" customWidth="1"/>
    <col min="12802" max="12802" width="16.28515625" style="3" customWidth="1"/>
    <col min="12803" max="12803" width="5.85546875" style="3" customWidth="1"/>
    <col min="12804" max="12804" width="7.5703125" style="3" customWidth="1"/>
    <col min="12805" max="12808" width="4.7109375" style="3" customWidth="1"/>
    <col min="12809" max="12809" width="9.5703125" style="3" customWidth="1"/>
    <col min="12810" max="12810" width="11.42578125" style="3"/>
    <col min="12811" max="12811" width="8" style="3" customWidth="1"/>
    <col min="12812" max="13056" width="11.42578125" style="3"/>
    <col min="13057" max="13057" width="30.140625" style="3" customWidth="1"/>
    <col min="13058" max="13058" width="16.28515625" style="3" customWidth="1"/>
    <col min="13059" max="13059" width="5.85546875" style="3" customWidth="1"/>
    <col min="13060" max="13060" width="7.5703125" style="3" customWidth="1"/>
    <col min="13061" max="13064" width="4.7109375" style="3" customWidth="1"/>
    <col min="13065" max="13065" width="9.5703125" style="3" customWidth="1"/>
    <col min="13066" max="13066" width="11.42578125" style="3"/>
    <col min="13067" max="13067" width="8" style="3" customWidth="1"/>
    <col min="13068" max="13312" width="11.42578125" style="3"/>
    <col min="13313" max="13313" width="30.140625" style="3" customWidth="1"/>
    <col min="13314" max="13314" width="16.28515625" style="3" customWidth="1"/>
    <col min="13315" max="13315" width="5.85546875" style="3" customWidth="1"/>
    <col min="13316" max="13316" width="7.5703125" style="3" customWidth="1"/>
    <col min="13317" max="13320" width="4.7109375" style="3" customWidth="1"/>
    <col min="13321" max="13321" width="9.5703125" style="3" customWidth="1"/>
    <col min="13322" max="13322" width="11.42578125" style="3"/>
    <col min="13323" max="13323" width="8" style="3" customWidth="1"/>
    <col min="13324" max="13568" width="11.42578125" style="3"/>
    <col min="13569" max="13569" width="30.140625" style="3" customWidth="1"/>
    <col min="13570" max="13570" width="16.28515625" style="3" customWidth="1"/>
    <col min="13571" max="13571" width="5.85546875" style="3" customWidth="1"/>
    <col min="13572" max="13572" width="7.5703125" style="3" customWidth="1"/>
    <col min="13573" max="13576" width="4.7109375" style="3" customWidth="1"/>
    <col min="13577" max="13577" width="9.5703125" style="3" customWidth="1"/>
    <col min="13578" max="13578" width="11.42578125" style="3"/>
    <col min="13579" max="13579" width="8" style="3" customWidth="1"/>
    <col min="13580" max="13824" width="11.42578125" style="3"/>
    <col min="13825" max="13825" width="30.140625" style="3" customWidth="1"/>
    <col min="13826" max="13826" width="16.28515625" style="3" customWidth="1"/>
    <col min="13827" max="13827" width="5.85546875" style="3" customWidth="1"/>
    <col min="13828" max="13828" width="7.5703125" style="3" customWidth="1"/>
    <col min="13829" max="13832" width="4.7109375" style="3" customWidth="1"/>
    <col min="13833" max="13833" width="9.5703125" style="3" customWidth="1"/>
    <col min="13834" max="13834" width="11.42578125" style="3"/>
    <col min="13835" max="13835" width="8" style="3" customWidth="1"/>
    <col min="13836" max="14080" width="11.42578125" style="3"/>
    <col min="14081" max="14081" width="30.140625" style="3" customWidth="1"/>
    <col min="14082" max="14082" width="16.28515625" style="3" customWidth="1"/>
    <col min="14083" max="14083" width="5.85546875" style="3" customWidth="1"/>
    <col min="14084" max="14084" width="7.5703125" style="3" customWidth="1"/>
    <col min="14085" max="14088" width="4.7109375" style="3" customWidth="1"/>
    <col min="14089" max="14089" width="9.5703125" style="3" customWidth="1"/>
    <col min="14090" max="14090" width="11.42578125" style="3"/>
    <col min="14091" max="14091" width="8" style="3" customWidth="1"/>
    <col min="14092" max="14336" width="11.42578125" style="3"/>
    <col min="14337" max="14337" width="30.140625" style="3" customWidth="1"/>
    <col min="14338" max="14338" width="16.28515625" style="3" customWidth="1"/>
    <col min="14339" max="14339" width="5.85546875" style="3" customWidth="1"/>
    <col min="14340" max="14340" width="7.5703125" style="3" customWidth="1"/>
    <col min="14341" max="14344" width="4.7109375" style="3" customWidth="1"/>
    <col min="14345" max="14345" width="9.5703125" style="3" customWidth="1"/>
    <col min="14346" max="14346" width="11.42578125" style="3"/>
    <col min="14347" max="14347" width="8" style="3" customWidth="1"/>
    <col min="14348" max="14592" width="11.42578125" style="3"/>
    <col min="14593" max="14593" width="30.140625" style="3" customWidth="1"/>
    <col min="14594" max="14594" width="16.28515625" style="3" customWidth="1"/>
    <col min="14595" max="14595" width="5.85546875" style="3" customWidth="1"/>
    <col min="14596" max="14596" width="7.5703125" style="3" customWidth="1"/>
    <col min="14597" max="14600" width="4.7109375" style="3" customWidth="1"/>
    <col min="14601" max="14601" width="9.5703125" style="3" customWidth="1"/>
    <col min="14602" max="14602" width="11.42578125" style="3"/>
    <col min="14603" max="14603" width="8" style="3" customWidth="1"/>
    <col min="14604" max="14848" width="11.42578125" style="3"/>
    <col min="14849" max="14849" width="30.140625" style="3" customWidth="1"/>
    <col min="14850" max="14850" width="16.28515625" style="3" customWidth="1"/>
    <col min="14851" max="14851" width="5.85546875" style="3" customWidth="1"/>
    <col min="14852" max="14852" width="7.5703125" style="3" customWidth="1"/>
    <col min="14853" max="14856" width="4.7109375" style="3" customWidth="1"/>
    <col min="14857" max="14857" width="9.5703125" style="3" customWidth="1"/>
    <col min="14858" max="14858" width="11.42578125" style="3"/>
    <col min="14859" max="14859" width="8" style="3" customWidth="1"/>
    <col min="14860" max="15104" width="11.42578125" style="3"/>
    <col min="15105" max="15105" width="30.140625" style="3" customWidth="1"/>
    <col min="15106" max="15106" width="16.28515625" style="3" customWidth="1"/>
    <col min="15107" max="15107" width="5.85546875" style="3" customWidth="1"/>
    <col min="15108" max="15108" width="7.5703125" style="3" customWidth="1"/>
    <col min="15109" max="15112" width="4.7109375" style="3" customWidth="1"/>
    <col min="15113" max="15113" width="9.5703125" style="3" customWidth="1"/>
    <col min="15114" max="15114" width="11.42578125" style="3"/>
    <col min="15115" max="15115" width="8" style="3" customWidth="1"/>
    <col min="15116" max="15360" width="11.42578125" style="3"/>
    <col min="15361" max="15361" width="30.140625" style="3" customWidth="1"/>
    <col min="15362" max="15362" width="16.28515625" style="3" customWidth="1"/>
    <col min="15363" max="15363" width="5.85546875" style="3" customWidth="1"/>
    <col min="15364" max="15364" width="7.5703125" style="3" customWidth="1"/>
    <col min="15365" max="15368" width="4.7109375" style="3" customWidth="1"/>
    <col min="15369" max="15369" width="9.5703125" style="3" customWidth="1"/>
    <col min="15370" max="15370" width="11.42578125" style="3"/>
    <col min="15371" max="15371" width="8" style="3" customWidth="1"/>
    <col min="15372" max="15616" width="11.42578125" style="3"/>
    <col min="15617" max="15617" width="30.140625" style="3" customWidth="1"/>
    <col min="15618" max="15618" width="16.28515625" style="3" customWidth="1"/>
    <col min="15619" max="15619" width="5.85546875" style="3" customWidth="1"/>
    <col min="15620" max="15620" width="7.5703125" style="3" customWidth="1"/>
    <col min="15621" max="15624" width="4.7109375" style="3" customWidth="1"/>
    <col min="15625" max="15625" width="9.5703125" style="3" customWidth="1"/>
    <col min="15626" max="15626" width="11.42578125" style="3"/>
    <col min="15627" max="15627" width="8" style="3" customWidth="1"/>
    <col min="15628" max="15872" width="11.42578125" style="3"/>
    <col min="15873" max="15873" width="30.140625" style="3" customWidth="1"/>
    <col min="15874" max="15874" width="16.28515625" style="3" customWidth="1"/>
    <col min="15875" max="15875" width="5.85546875" style="3" customWidth="1"/>
    <col min="15876" max="15876" width="7.5703125" style="3" customWidth="1"/>
    <col min="15877" max="15880" width="4.7109375" style="3" customWidth="1"/>
    <col min="15881" max="15881" width="9.5703125" style="3" customWidth="1"/>
    <col min="15882" max="15882" width="11.42578125" style="3"/>
    <col min="15883" max="15883" width="8" style="3" customWidth="1"/>
    <col min="15884" max="16128" width="11.42578125" style="3"/>
    <col min="16129" max="16129" width="30.140625" style="3" customWidth="1"/>
    <col min="16130" max="16130" width="16.28515625" style="3" customWidth="1"/>
    <col min="16131" max="16131" width="5.85546875" style="3" customWidth="1"/>
    <col min="16132" max="16132" width="7.5703125" style="3" customWidth="1"/>
    <col min="16133" max="16136" width="4.7109375" style="3" customWidth="1"/>
    <col min="16137" max="16137" width="9.5703125" style="3" customWidth="1"/>
    <col min="16138" max="16138" width="11.42578125" style="3"/>
    <col min="16139" max="16139" width="8" style="3" customWidth="1"/>
    <col min="16140" max="16384" width="11.42578125" style="3"/>
  </cols>
  <sheetData>
    <row r="1" spans="1:12" x14ac:dyDescent="0.2">
      <c r="A1" s="625"/>
      <c r="B1" s="482"/>
      <c r="C1" s="482"/>
      <c r="D1" s="482"/>
      <c r="E1" s="482"/>
      <c r="F1" s="482"/>
      <c r="G1" s="482"/>
      <c r="H1" s="482"/>
      <c r="I1" s="2"/>
      <c r="J1" s="2"/>
      <c r="K1" s="2"/>
      <c r="L1" s="2"/>
    </row>
    <row r="2" spans="1:12" x14ac:dyDescent="0.2">
      <c r="A2" s="625"/>
      <c r="B2" s="12"/>
      <c r="C2" s="483" t="s">
        <v>0</v>
      </c>
      <c r="D2" s="483"/>
      <c r="E2" s="483"/>
      <c r="F2" s="483"/>
      <c r="G2" s="483"/>
      <c r="H2" s="483"/>
      <c r="I2" s="483"/>
      <c r="J2" s="483"/>
      <c r="K2" s="483"/>
      <c r="L2" s="483"/>
    </row>
    <row r="3" spans="1:12" x14ac:dyDescent="0.2">
      <c r="A3" s="625"/>
      <c r="B3" s="12"/>
      <c r="C3" s="483"/>
      <c r="D3" s="483"/>
      <c r="E3" s="483"/>
      <c r="F3" s="483"/>
      <c r="G3" s="483"/>
      <c r="H3" s="483"/>
      <c r="I3" s="483"/>
      <c r="J3" s="483"/>
      <c r="K3" s="483"/>
      <c r="L3" s="483"/>
    </row>
    <row r="4" spans="1:12" x14ac:dyDescent="0.2">
      <c r="A4" s="625"/>
      <c r="B4" s="12"/>
      <c r="C4" s="483"/>
      <c r="D4" s="483"/>
      <c r="E4" s="483"/>
      <c r="F4" s="483"/>
      <c r="G4" s="483"/>
      <c r="H4" s="483"/>
      <c r="I4" s="483"/>
      <c r="J4" s="483"/>
      <c r="K4" s="483"/>
      <c r="L4" s="483"/>
    </row>
    <row r="5" spans="1:12" ht="38.1" customHeight="1" x14ac:dyDescent="0.2">
      <c r="A5" s="625"/>
      <c r="B5" s="482"/>
      <c r="C5" s="482"/>
      <c r="D5" s="482"/>
      <c r="E5" s="482"/>
      <c r="F5" s="482"/>
      <c r="G5" s="482"/>
      <c r="H5" s="482"/>
      <c r="I5" s="2"/>
      <c r="J5" s="2"/>
      <c r="K5" s="2"/>
      <c r="L5" s="2"/>
    </row>
    <row r="6" spans="1:12" x14ac:dyDescent="0.2">
      <c r="A6" s="482"/>
      <c r="B6" s="482"/>
      <c r="C6" s="482"/>
      <c r="D6" s="482"/>
      <c r="E6" s="482"/>
      <c r="F6" s="482"/>
      <c r="G6" s="482"/>
      <c r="H6" s="482"/>
      <c r="I6" s="2"/>
      <c r="J6" s="2"/>
      <c r="K6" s="2"/>
      <c r="L6" s="2"/>
    </row>
    <row r="7" spans="1:12" x14ac:dyDescent="0.2">
      <c r="A7" s="482"/>
      <c r="B7" s="482"/>
      <c r="C7" s="482"/>
      <c r="D7" s="482"/>
      <c r="E7" s="482"/>
      <c r="F7" s="482"/>
      <c r="G7" s="482"/>
      <c r="H7" s="482"/>
      <c r="I7" s="2"/>
      <c r="J7" s="2"/>
      <c r="K7" s="2"/>
      <c r="L7" s="2"/>
    </row>
    <row r="8" spans="1:12" ht="14.1" customHeight="1" x14ac:dyDescent="0.2"/>
    <row r="9" spans="1:12" ht="54.6" customHeight="1" x14ac:dyDescent="0.2">
      <c r="B9" s="626" t="s">
        <v>243</v>
      </c>
      <c r="C9" s="627"/>
      <c r="D9" s="627"/>
      <c r="E9" s="627"/>
      <c r="F9" s="627"/>
      <c r="G9" s="627"/>
      <c r="H9" s="627"/>
      <c r="I9" s="627"/>
      <c r="J9" s="627"/>
      <c r="K9" s="627"/>
      <c r="L9" s="627"/>
    </row>
    <row r="10" spans="1:12" ht="24" customHeight="1" x14ac:dyDescent="0.2">
      <c r="B10" s="492" t="s">
        <v>2</v>
      </c>
      <c r="C10" s="5"/>
      <c r="D10" s="5" t="s">
        <v>3</v>
      </c>
      <c r="E10" s="5" t="s">
        <v>4</v>
      </c>
      <c r="F10" s="628" t="s">
        <v>4</v>
      </c>
      <c r="G10" s="629"/>
      <c r="H10" s="628" t="s">
        <v>5</v>
      </c>
      <c r="I10" s="629"/>
      <c r="J10" s="6" t="s">
        <v>6</v>
      </c>
      <c r="K10" s="6" t="s">
        <v>7</v>
      </c>
      <c r="L10" s="6" t="s">
        <v>8</v>
      </c>
    </row>
    <row r="11" spans="1:12" ht="24" customHeight="1" x14ac:dyDescent="0.2">
      <c r="B11" s="493"/>
      <c r="C11" s="5" t="s">
        <v>9</v>
      </c>
      <c r="D11" s="7"/>
      <c r="E11" s="7"/>
      <c r="F11" s="630"/>
      <c r="G11" s="631"/>
      <c r="H11" s="630"/>
      <c r="I11" s="631"/>
      <c r="J11" s="8"/>
      <c r="K11" s="6"/>
      <c r="L11" s="6"/>
    </row>
    <row r="12" spans="1:12" ht="24" customHeight="1" x14ac:dyDescent="0.2">
      <c r="B12" s="494"/>
      <c r="C12" s="9" t="s">
        <v>10</v>
      </c>
      <c r="D12" s="9"/>
      <c r="E12" s="9"/>
      <c r="F12" s="628"/>
      <c r="G12" s="629"/>
      <c r="H12" s="628"/>
      <c r="I12" s="629"/>
      <c r="J12" s="10"/>
      <c r="K12" s="10"/>
      <c r="L12" s="10"/>
    </row>
    <row r="13" spans="1:12" ht="24" customHeight="1" x14ac:dyDescent="0.2">
      <c r="B13" s="5" t="s">
        <v>11</v>
      </c>
      <c r="C13" s="486"/>
      <c r="D13" s="487"/>
      <c r="E13" s="487"/>
      <c r="F13" s="487"/>
      <c r="G13" s="487"/>
      <c r="H13" s="487"/>
      <c r="I13" s="487"/>
      <c r="J13" s="487"/>
      <c r="K13" s="487"/>
      <c r="L13" s="488"/>
    </row>
    <row r="14" spans="1:12" ht="24" customHeight="1" x14ac:dyDescent="0.2">
      <c r="B14" s="11" t="s">
        <v>244</v>
      </c>
      <c r="C14" s="489"/>
      <c r="D14" s="489"/>
      <c r="E14" s="489"/>
      <c r="F14" s="489"/>
      <c r="G14" s="489"/>
      <c r="H14" s="489"/>
      <c r="I14" s="489"/>
      <c r="J14" s="489"/>
      <c r="K14" s="489"/>
      <c r="L14" s="489"/>
    </row>
    <row r="15" spans="1:12" ht="24" customHeight="1" x14ac:dyDescent="0.2">
      <c r="B15" s="5" t="s">
        <v>13</v>
      </c>
      <c r="C15" s="490"/>
      <c r="D15" s="489"/>
      <c r="E15" s="489"/>
      <c r="F15" s="489"/>
      <c r="G15" s="489"/>
      <c r="H15" s="489"/>
      <c r="I15" s="489"/>
      <c r="J15" s="489"/>
      <c r="K15" s="489"/>
      <c r="L15" s="489"/>
    </row>
    <row r="16" spans="1:12" ht="24" customHeight="1" x14ac:dyDescent="0.2">
      <c r="B16" s="5" t="s">
        <v>14</v>
      </c>
      <c r="C16" s="491"/>
      <c r="D16" s="491"/>
      <c r="E16" s="491"/>
      <c r="F16" s="491"/>
      <c r="G16" s="491"/>
      <c r="H16" s="491"/>
      <c r="I16" s="491"/>
      <c r="J16" s="491"/>
      <c r="K16" s="491"/>
      <c r="L16" s="491"/>
    </row>
    <row r="17" spans="1:20" ht="24" customHeight="1" x14ac:dyDescent="0.2">
      <c r="B17" s="11" t="s">
        <v>15</v>
      </c>
      <c r="C17" s="491"/>
      <c r="D17" s="491"/>
      <c r="E17" s="491"/>
      <c r="F17" s="491"/>
      <c r="G17" s="491"/>
      <c r="H17" s="491"/>
      <c r="I17" s="491"/>
      <c r="J17" s="491"/>
      <c r="K17" s="491"/>
      <c r="L17" s="491"/>
      <c r="M17" s="12"/>
      <c r="N17" s="12"/>
    </row>
    <row r="18" spans="1:20" ht="24" customHeight="1" x14ac:dyDescent="0.2">
      <c r="B18" s="5" t="s">
        <v>16</v>
      </c>
      <c r="C18" s="491"/>
      <c r="D18" s="491"/>
      <c r="E18" s="491"/>
      <c r="F18" s="491"/>
      <c r="G18" s="491"/>
      <c r="H18" s="491"/>
      <c r="I18" s="491"/>
      <c r="J18" s="491"/>
      <c r="K18" s="491"/>
      <c r="L18" s="491"/>
      <c r="M18" s="12"/>
      <c r="N18" s="12"/>
    </row>
    <row r="19" spans="1:20" s="17" customFormat="1" ht="29.45" customHeight="1" x14ac:dyDescent="0.2">
      <c r="A19" s="13"/>
      <c r="B19" s="639" t="s">
        <v>17</v>
      </c>
      <c r="C19" s="639"/>
      <c r="D19" s="640" t="s">
        <v>245</v>
      </c>
      <c r="E19" s="640"/>
      <c r="F19" s="641" t="s">
        <v>246</v>
      </c>
      <c r="G19" s="641"/>
      <c r="H19" s="641"/>
      <c r="I19" s="640" t="s">
        <v>377</v>
      </c>
      <c r="J19" s="640"/>
      <c r="K19" s="642" t="s">
        <v>378</v>
      </c>
      <c r="L19" s="642"/>
      <c r="M19" s="71"/>
      <c r="N19" s="72"/>
      <c r="O19" s="72"/>
      <c r="P19" s="72"/>
      <c r="Q19" s="73"/>
      <c r="R19" s="74"/>
      <c r="S19" s="72"/>
      <c r="T19" s="72"/>
    </row>
    <row r="20" spans="1:20" ht="28.5" customHeight="1" x14ac:dyDescent="0.2">
      <c r="B20" s="518"/>
      <c r="C20" s="518"/>
      <c r="D20" s="518"/>
      <c r="E20" s="518"/>
      <c r="F20" s="518"/>
      <c r="G20" s="518"/>
      <c r="H20" s="518"/>
      <c r="I20" s="518"/>
      <c r="J20" s="518"/>
      <c r="K20" s="18"/>
      <c r="L20" s="18"/>
      <c r="M20" s="12"/>
      <c r="N20" s="12"/>
    </row>
    <row r="21" spans="1:20" ht="27.6" customHeight="1" x14ac:dyDescent="0.2">
      <c r="B21" s="632" t="s">
        <v>23</v>
      </c>
      <c r="C21" s="632"/>
      <c r="D21" s="632"/>
      <c r="E21" s="632"/>
      <c r="F21" s="632"/>
      <c r="G21" s="632"/>
      <c r="H21" s="632"/>
      <c r="I21" s="632"/>
      <c r="J21" s="75">
        <v>0.49</v>
      </c>
      <c r="K21" s="75"/>
      <c r="L21" s="75">
        <f>(F81+H81)*J21/J81</f>
        <v>0.49</v>
      </c>
    </row>
    <row r="22" spans="1:20" ht="27.6" customHeight="1" x14ac:dyDescent="0.2">
      <c r="B22" s="633" t="s">
        <v>24</v>
      </c>
      <c r="C22" s="633"/>
      <c r="D22" s="633"/>
      <c r="E22" s="633"/>
      <c r="F22" s="76" t="s">
        <v>25</v>
      </c>
      <c r="G22" s="76" t="s">
        <v>26</v>
      </c>
      <c r="H22" s="76" t="s">
        <v>27</v>
      </c>
      <c r="I22" s="76" t="s">
        <v>28</v>
      </c>
      <c r="J22" s="634" t="s">
        <v>29</v>
      </c>
      <c r="K22" s="635"/>
      <c r="L22" s="635"/>
    </row>
    <row r="23" spans="1:20" s="26" customFormat="1" ht="83.45" customHeight="1" x14ac:dyDescent="0.2">
      <c r="A23" s="24">
        <v>1</v>
      </c>
      <c r="B23" s="501" t="s">
        <v>247</v>
      </c>
      <c r="C23" s="502"/>
      <c r="D23" s="502"/>
      <c r="E23" s="503"/>
      <c r="F23" s="77">
        <v>1</v>
      </c>
      <c r="G23" s="77"/>
      <c r="H23" s="77"/>
      <c r="I23" s="77"/>
      <c r="J23" s="636" t="s">
        <v>379</v>
      </c>
      <c r="K23" s="637"/>
      <c r="L23" s="637"/>
      <c r="N23" s="638"/>
      <c r="O23" s="638"/>
      <c r="P23" s="638"/>
    </row>
    <row r="24" spans="1:20" s="26" customFormat="1" ht="44.25" customHeight="1" x14ac:dyDescent="0.2">
      <c r="A24" s="24">
        <v>2</v>
      </c>
      <c r="B24" s="501" t="s">
        <v>248</v>
      </c>
      <c r="C24" s="502"/>
      <c r="D24" s="502"/>
      <c r="E24" s="503"/>
      <c r="F24" s="77">
        <v>1</v>
      </c>
      <c r="G24" s="77"/>
      <c r="H24" s="77"/>
      <c r="I24" s="77"/>
      <c r="J24" s="656" t="s">
        <v>380</v>
      </c>
      <c r="K24" s="656"/>
      <c r="L24" s="656"/>
    </row>
    <row r="25" spans="1:20" s="26" customFormat="1" ht="54.6" customHeight="1" x14ac:dyDescent="0.2">
      <c r="A25" s="24">
        <v>3</v>
      </c>
      <c r="B25" s="501" t="s">
        <v>249</v>
      </c>
      <c r="C25" s="502"/>
      <c r="D25" s="502"/>
      <c r="E25" s="503"/>
      <c r="F25" s="77">
        <v>1</v>
      </c>
      <c r="G25" s="77"/>
      <c r="H25" s="77"/>
      <c r="I25" s="77"/>
      <c r="J25" s="656" t="s">
        <v>381</v>
      </c>
      <c r="K25" s="656"/>
      <c r="L25" s="656"/>
    </row>
    <row r="26" spans="1:20" s="26" customFormat="1" ht="67.5" customHeight="1" x14ac:dyDescent="0.2">
      <c r="A26" s="24">
        <v>4</v>
      </c>
      <c r="B26" s="501" t="s">
        <v>250</v>
      </c>
      <c r="C26" s="502"/>
      <c r="D26" s="502"/>
      <c r="E26" s="503"/>
      <c r="F26" s="77">
        <v>1</v>
      </c>
      <c r="G26" s="77"/>
      <c r="H26" s="77"/>
      <c r="I26" s="77"/>
      <c r="J26" s="656" t="s">
        <v>382</v>
      </c>
      <c r="K26" s="656"/>
      <c r="L26" s="656"/>
    </row>
    <row r="27" spans="1:20" s="26" customFormat="1" ht="59.45" customHeight="1" x14ac:dyDescent="0.2">
      <c r="A27" s="24">
        <v>5</v>
      </c>
      <c r="B27" s="501" t="s">
        <v>251</v>
      </c>
      <c r="C27" s="502"/>
      <c r="D27" s="502" t="s">
        <v>252</v>
      </c>
      <c r="E27" s="503"/>
      <c r="F27" s="77">
        <v>1</v>
      </c>
      <c r="G27" s="77"/>
      <c r="H27" s="77"/>
      <c r="I27" s="77"/>
      <c r="J27" s="656" t="s">
        <v>383</v>
      </c>
      <c r="K27" s="656"/>
      <c r="L27" s="656"/>
    </row>
    <row r="28" spans="1:20" ht="78.95" customHeight="1" x14ac:dyDescent="0.25">
      <c r="A28" s="24">
        <v>6</v>
      </c>
      <c r="B28" s="501" t="s">
        <v>253</v>
      </c>
      <c r="C28" s="502"/>
      <c r="D28" s="502" t="s">
        <v>254</v>
      </c>
      <c r="E28" s="503"/>
      <c r="F28" s="78">
        <v>1</v>
      </c>
      <c r="G28" s="78"/>
      <c r="H28" s="78"/>
      <c r="I28" s="78"/>
      <c r="J28" s="660" t="s">
        <v>384</v>
      </c>
      <c r="K28" s="661"/>
      <c r="L28" s="662"/>
    </row>
    <row r="29" spans="1:20" s="26" customFormat="1" ht="20.100000000000001" customHeight="1" x14ac:dyDescent="0.2">
      <c r="A29" s="643">
        <v>7</v>
      </c>
      <c r="B29" s="644" t="s">
        <v>255</v>
      </c>
      <c r="C29" s="522" t="s">
        <v>256</v>
      </c>
      <c r="D29" s="523"/>
      <c r="E29" s="79"/>
      <c r="F29" s="80"/>
      <c r="G29" s="80"/>
      <c r="H29" s="80"/>
      <c r="I29" s="80"/>
      <c r="J29" s="647" t="s">
        <v>385</v>
      </c>
      <c r="K29" s="648"/>
      <c r="L29" s="649"/>
    </row>
    <row r="30" spans="1:20" s="26" customFormat="1" ht="20.100000000000001" customHeight="1" x14ac:dyDescent="0.2">
      <c r="A30" s="643"/>
      <c r="B30" s="645"/>
      <c r="C30" s="522" t="s">
        <v>257</v>
      </c>
      <c r="D30" s="523"/>
      <c r="E30" s="79"/>
      <c r="F30" s="80"/>
      <c r="G30" s="80"/>
      <c r="H30" s="80"/>
      <c r="I30" s="80"/>
      <c r="J30" s="650"/>
      <c r="K30" s="651"/>
      <c r="L30" s="652"/>
    </row>
    <row r="31" spans="1:20" s="26" customFormat="1" ht="33" customHeight="1" x14ac:dyDescent="0.2">
      <c r="A31" s="643"/>
      <c r="B31" s="646"/>
      <c r="C31" s="522" t="s">
        <v>258</v>
      </c>
      <c r="D31" s="523"/>
      <c r="E31" s="79" t="s">
        <v>386</v>
      </c>
      <c r="F31" s="80">
        <v>1</v>
      </c>
      <c r="G31" s="80"/>
      <c r="H31" s="80"/>
      <c r="I31" s="80"/>
      <c r="J31" s="653"/>
      <c r="K31" s="654"/>
      <c r="L31" s="655"/>
    </row>
    <row r="32" spans="1:20" s="26" customFormat="1" ht="73.5" customHeight="1" x14ac:dyDescent="0.2">
      <c r="A32" s="24">
        <v>8</v>
      </c>
      <c r="B32" s="501" t="s">
        <v>259</v>
      </c>
      <c r="C32" s="502"/>
      <c r="D32" s="502"/>
      <c r="E32" s="503"/>
      <c r="F32" s="77">
        <v>1</v>
      </c>
      <c r="G32" s="77"/>
      <c r="H32" s="77"/>
      <c r="I32" s="77"/>
      <c r="J32" s="657" t="s">
        <v>387</v>
      </c>
      <c r="K32" s="658"/>
      <c r="L32" s="659"/>
    </row>
    <row r="33" spans="1:14" s="26" customFormat="1" ht="103.5" customHeight="1" x14ac:dyDescent="0.2">
      <c r="A33" s="24">
        <v>9</v>
      </c>
      <c r="B33" s="501" t="s">
        <v>260</v>
      </c>
      <c r="C33" s="502"/>
      <c r="D33" s="502"/>
      <c r="E33" s="503"/>
      <c r="F33" s="77">
        <v>1</v>
      </c>
      <c r="G33" s="77"/>
      <c r="H33" s="77"/>
      <c r="I33" s="77"/>
      <c r="J33" s="657" t="s">
        <v>388</v>
      </c>
      <c r="K33" s="658"/>
      <c r="L33" s="659"/>
    </row>
    <row r="34" spans="1:14" s="26" customFormat="1" ht="43.5" customHeight="1" x14ac:dyDescent="0.2">
      <c r="A34" s="24">
        <v>10</v>
      </c>
      <c r="B34" s="501" t="s">
        <v>261</v>
      </c>
      <c r="C34" s="502"/>
      <c r="D34" s="502"/>
      <c r="E34" s="503"/>
      <c r="F34" s="77">
        <v>1</v>
      </c>
      <c r="G34" s="77"/>
      <c r="H34" s="77"/>
      <c r="I34" s="77"/>
      <c r="J34" s="657" t="s">
        <v>389</v>
      </c>
      <c r="K34" s="658"/>
      <c r="L34" s="659"/>
    </row>
    <row r="35" spans="1:14" s="26" customFormat="1" ht="43.5" customHeight="1" x14ac:dyDescent="0.2">
      <c r="A35" s="24">
        <v>11</v>
      </c>
      <c r="B35" s="501" t="s">
        <v>262</v>
      </c>
      <c r="C35" s="502"/>
      <c r="D35" s="502"/>
      <c r="E35" s="503"/>
      <c r="F35" s="77">
        <v>1</v>
      </c>
      <c r="G35" s="77"/>
      <c r="H35" s="77"/>
      <c r="I35" s="77"/>
      <c r="J35" s="664" t="s">
        <v>390</v>
      </c>
      <c r="K35" s="665"/>
      <c r="L35" s="666"/>
    </row>
    <row r="36" spans="1:14" s="81" customFormat="1" ht="103.5" customHeight="1" x14ac:dyDescent="0.25">
      <c r="A36" s="103">
        <v>12</v>
      </c>
      <c r="B36" s="501" t="s">
        <v>263</v>
      </c>
      <c r="C36" s="502"/>
      <c r="D36" s="502"/>
      <c r="E36" s="503"/>
      <c r="F36" s="70">
        <v>1</v>
      </c>
      <c r="G36" s="70"/>
      <c r="H36" s="70"/>
      <c r="I36" s="70"/>
      <c r="J36" s="664" t="s">
        <v>391</v>
      </c>
      <c r="K36" s="665"/>
      <c r="L36" s="666"/>
    </row>
    <row r="37" spans="1:14" s="81" customFormat="1" ht="53.45" customHeight="1" x14ac:dyDescent="0.2">
      <c r="A37" s="24">
        <v>13</v>
      </c>
      <c r="B37" s="501" t="s">
        <v>264</v>
      </c>
      <c r="C37" s="502"/>
      <c r="D37" s="502"/>
      <c r="E37" s="503"/>
      <c r="F37" s="70">
        <v>1</v>
      </c>
      <c r="G37" s="70"/>
      <c r="H37" s="70"/>
      <c r="I37" s="70"/>
      <c r="J37" s="664" t="s">
        <v>392</v>
      </c>
      <c r="K37" s="665"/>
      <c r="L37" s="666"/>
    </row>
    <row r="38" spans="1:14" s="81" customFormat="1" ht="48.6" customHeight="1" x14ac:dyDescent="0.2">
      <c r="A38" s="24">
        <v>14</v>
      </c>
      <c r="B38" s="501" t="s">
        <v>265</v>
      </c>
      <c r="C38" s="502"/>
      <c r="D38" s="502"/>
      <c r="E38" s="503"/>
      <c r="F38" s="70">
        <v>1</v>
      </c>
      <c r="G38" s="70"/>
      <c r="H38" s="70"/>
      <c r="I38" s="70"/>
      <c r="J38" s="664" t="s">
        <v>393</v>
      </c>
      <c r="K38" s="665"/>
      <c r="L38" s="666"/>
    </row>
    <row r="39" spans="1:14" s="26" customFormat="1" ht="102.6" customHeight="1" x14ac:dyDescent="0.2">
      <c r="A39" s="24">
        <v>15</v>
      </c>
      <c r="B39" s="522" t="s">
        <v>266</v>
      </c>
      <c r="C39" s="523"/>
      <c r="D39" s="523" t="s">
        <v>267</v>
      </c>
      <c r="E39" s="524"/>
      <c r="F39" s="70">
        <v>1</v>
      </c>
      <c r="G39" s="70"/>
      <c r="H39" s="70"/>
      <c r="I39" s="70"/>
      <c r="J39" s="657" t="s">
        <v>394</v>
      </c>
      <c r="K39" s="658"/>
      <c r="L39" s="659"/>
      <c r="M39" s="663"/>
    </row>
    <row r="40" spans="1:14" s="81" customFormat="1" ht="66" customHeight="1" x14ac:dyDescent="0.2">
      <c r="A40" s="24">
        <v>16</v>
      </c>
      <c r="B40" s="501" t="s">
        <v>268</v>
      </c>
      <c r="C40" s="502"/>
      <c r="D40" s="502" t="s">
        <v>269</v>
      </c>
      <c r="E40" s="503"/>
      <c r="F40" s="70">
        <v>1</v>
      </c>
      <c r="G40" s="70"/>
      <c r="H40" s="70"/>
      <c r="I40" s="70"/>
      <c r="J40" s="657" t="s">
        <v>395</v>
      </c>
      <c r="K40" s="658"/>
      <c r="L40" s="659"/>
      <c r="M40" s="663"/>
    </row>
    <row r="41" spans="1:14" s="81" customFormat="1" ht="53.45" customHeight="1" x14ac:dyDescent="0.25">
      <c r="A41" s="103">
        <v>17</v>
      </c>
      <c r="B41" s="501" t="s">
        <v>270</v>
      </c>
      <c r="C41" s="502"/>
      <c r="D41" s="502" t="s">
        <v>271</v>
      </c>
      <c r="E41" s="503"/>
      <c r="F41" s="70">
        <v>1</v>
      </c>
      <c r="G41" s="70"/>
      <c r="H41" s="70"/>
      <c r="I41" s="70"/>
      <c r="J41" s="657" t="s">
        <v>396</v>
      </c>
      <c r="K41" s="658"/>
      <c r="L41" s="659"/>
      <c r="M41" s="663"/>
    </row>
    <row r="42" spans="1:14" s="81" customFormat="1" ht="63.6" customHeight="1" x14ac:dyDescent="0.25">
      <c r="A42" s="24">
        <v>18</v>
      </c>
      <c r="B42" s="501" t="s">
        <v>272</v>
      </c>
      <c r="C42" s="502"/>
      <c r="D42" s="502" t="s">
        <v>273</v>
      </c>
      <c r="E42" s="503"/>
      <c r="F42" s="77">
        <v>1</v>
      </c>
      <c r="G42" s="77"/>
      <c r="H42" s="77"/>
      <c r="I42" s="77"/>
      <c r="J42" s="667" t="s">
        <v>397</v>
      </c>
      <c r="K42" s="667"/>
      <c r="L42" s="667"/>
    </row>
    <row r="43" spans="1:14" s="81" customFormat="1" ht="84" customHeight="1" x14ac:dyDescent="0.25">
      <c r="A43" s="24">
        <v>19</v>
      </c>
      <c r="B43" s="501" t="s">
        <v>274</v>
      </c>
      <c r="C43" s="502"/>
      <c r="D43" s="502" t="s">
        <v>273</v>
      </c>
      <c r="E43" s="503"/>
      <c r="F43" s="77">
        <v>1</v>
      </c>
      <c r="G43" s="77"/>
      <c r="H43" s="77"/>
      <c r="I43" s="77"/>
      <c r="J43" s="667" t="s">
        <v>398</v>
      </c>
      <c r="K43" s="667"/>
      <c r="L43" s="667"/>
    </row>
    <row r="44" spans="1:14" s="81" customFormat="1" ht="87" customHeight="1" x14ac:dyDescent="0.25">
      <c r="A44" s="24">
        <v>20</v>
      </c>
      <c r="B44" s="501" t="s">
        <v>275</v>
      </c>
      <c r="C44" s="502"/>
      <c r="D44" s="502" t="s">
        <v>273</v>
      </c>
      <c r="E44" s="503"/>
      <c r="F44" s="77">
        <v>1</v>
      </c>
      <c r="G44" s="77"/>
      <c r="H44" s="77"/>
      <c r="I44" s="77"/>
      <c r="J44" s="667" t="s">
        <v>399</v>
      </c>
      <c r="K44" s="667"/>
      <c r="L44" s="667"/>
    </row>
    <row r="45" spans="1:14" s="81" customFormat="1" ht="68.45" customHeight="1" x14ac:dyDescent="0.2">
      <c r="A45" s="24">
        <v>21</v>
      </c>
      <c r="B45" s="501" t="s">
        <v>276</v>
      </c>
      <c r="C45" s="502"/>
      <c r="D45" s="502" t="s">
        <v>277</v>
      </c>
      <c r="E45" s="503"/>
      <c r="F45" s="77">
        <v>1</v>
      </c>
      <c r="G45" s="77"/>
      <c r="H45" s="77"/>
      <c r="I45" s="77"/>
      <c r="J45" s="668" t="s">
        <v>400</v>
      </c>
      <c r="K45" s="668"/>
      <c r="L45" s="668"/>
    </row>
    <row r="46" spans="1:14" s="26" customFormat="1" ht="35.25" customHeight="1" x14ac:dyDescent="0.2">
      <c r="A46" s="104"/>
      <c r="B46" s="522" t="s">
        <v>278</v>
      </c>
      <c r="C46" s="523"/>
      <c r="D46" s="523"/>
      <c r="E46" s="523"/>
      <c r="F46" s="82"/>
      <c r="G46" s="82"/>
      <c r="H46" s="82"/>
      <c r="I46" s="82"/>
      <c r="J46" s="669"/>
      <c r="K46" s="669"/>
      <c r="L46" s="670"/>
    </row>
    <row r="47" spans="1:14" s="26" customFormat="1" ht="19.5" customHeight="1" x14ac:dyDescent="0.2">
      <c r="A47" s="24">
        <v>22</v>
      </c>
      <c r="B47" s="671" t="s">
        <v>279</v>
      </c>
      <c r="C47" s="672"/>
      <c r="D47" s="672" t="s">
        <v>280</v>
      </c>
      <c r="E47" s="673"/>
      <c r="F47" s="77">
        <v>1</v>
      </c>
      <c r="G47" s="77"/>
      <c r="H47" s="77"/>
      <c r="I47" s="77"/>
      <c r="J47" s="674" t="s">
        <v>401</v>
      </c>
      <c r="K47" s="675"/>
      <c r="L47" s="676"/>
      <c r="M47" s="663"/>
      <c r="N47" s="663"/>
    </row>
    <row r="48" spans="1:14" s="26" customFormat="1" ht="20.100000000000001" customHeight="1" x14ac:dyDescent="0.2">
      <c r="A48" s="24">
        <v>23</v>
      </c>
      <c r="B48" s="522" t="s">
        <v>281</v>
      </c>
      <c r="C48" s="523"/>
      <c r="D48" s="523" t="s">
        <v>282</v>
      </c>
      <c r="E48" s="524"/>
      <c r="F48" s="77">
        <v>1</v>
      </c>
      <c r="G48" s="77"/>
      <c r="H48" s="77"/>
      <c r="I48" s="77"/>
      <c r="J48" s="677"/>
      <c r="K48" s="678"/>
      <c r="L48" s="679"/>
    </row>
    <row r="49" spans="1:12" s="26" customFormat="1" ht="20.100000000000001" customHeight="1" x14ac:dyDescent="0.2">
      <c r="A49" s="24">
        <v>24</v>
      </c>
      <c r="B49" s="522" t="s">
        <v>283</v>
      </c>
      <c r="C49" s="523"/>
      <c r="D49" s="523" t="s">
        <v>283</v>
      </c>
      <c r="E49" s="524"/>
      <c r="F49" s="77">
        <v>1</v>
      </c>
      <c r="G49" s="77"/>
      <c r="H49" s="77"/>
      <c r="I49" s="77"/>
      <c r="J49" s="677"/>
      <c r="K49" s="678"/>
      <c r="L49" s="679"/>
    </row>
    <row r="50" spans="1:12" s="26" customFormat="1" ht="20.100000000000001" customHeight="1" x14ac:dyDescent="0.2">
      <c r="A50" s="24">
        <v>25</v>
      </c>
      <c r="B50" s="522" t="s">
        <v>284</v>
      </c>
      <c r="C50" s="523"/>
      <c r="D50" s="523" t="s">
        <v>285</v>
      </c>
      <c r="E50" s="524"/>
      <c r="F50" s="77">
        <v>1</v>
      </c>
      <c r="G50" s="77"/>
      <c r="H50" s="77"/>
      <c r="I50" s="77"/>
      <c r="J50" s="677"/>
      <c r="K50" s="678"/>
      <c r="L50" s="679"/>
    </row>
    <row r="51" spans="1:12" s="26" customFormat="1" ht="20.100000000000001" customHeight="1" x14ac:dyDescent="0.2">
      <c r="A51" s="24">
        <v>26</v>
      </c>
      <c r="B51" s="522" t="s">
        <v>286</v>
      </c>
      <c r="C51" s="523"/>
      <c r="D51" s="523" t="s">
        <v>286</v>
      </c>
      <c r="E51" s="524"/>
      <c r="F51" s="77">
        <v>1</v>
      </c>
      <c r="G51" s="77"/>
      <c r="H51" s="77"/>
      <c r="I51" s="77"/>
      <c r="J51" s="677"/>
      <c r="K51" s="678"/>
      <c r="L51" s="679"/>
    </row>
    <row r="52" spans="1:12" s="26" customFormat="1" ht="20.100000000000001" customHeight="1" x14ac:dyDescent="0.2">
      <c r="A52" s="24">
        <v>27</v>
      </c>
      <c r="B52" s="522" t="s">
        <v>287</v>
      </c>
      <c r="C52" s="523"/>
      <c r="D52" s="523" t="s">
        <v>288</v>
      </c>
      <c r="E52" s="524"/>
      <c r="F52" s="77">
        <v>1</v>
      </c>
      <c r="G52" s="77"/>
      <c r="H52" s="77"/>
      <c r="I52" s="77"/>
      <c r="J52" s="677"/>
      <c r="K52" s="678"/>
      <c r="L52" s="679"/>
    </row>
    <row r="53" spans="1:12" s="26" customFormat="1" ht="20.100000000000001" customHeight="1" x14ac:dyDescent="0.2">
      <c r="A53" s="24">
        <v>28</v>
      </c>
      <c r="B53" s="522" t="s">
        <v>289</v>
      </c>
      <c r="C53" s="523"/>
      <c r="D53" s="523" t="s">
        <v>289</v>
      </c>
      <c r="E53" s="524"/>
      <c r="F53" s="77">
        <v>1</v>
      </c>
      <c r="G53" s="77"/>
      <c r="H53" s="77"/>
      <c r="I53" s="77"/>
      <c r="J53" s="677"/>
      <c r="K53" s="678"/>
      <c r="L53" s="679"/>
    </row>
    <row r="54" spans="1:12" s="26" customFormat="1" ht="20.100000000000001" customHeight="1" x14ac:dyDescent="0.2">
      <c r="A54" s="24">
        <v>29</v>
      </c>
      <c r="B54" s="522" t="s">
        <v>290</v>
      </c>
      <c r="C54" s="523"/>
      <c r="D54" s="523" t="s">
        <v>290</v>
      </c>
      <c r="E54" s="524"/>
      <c r="F54" s="77">
        <v>1</v>
      </c>
      <c r="G54" s="77"/>
      <c r="H54" s="77"/>
      <c r="I54" s="77"/>
      <c r="J54" s="677"/>
      <c r="K54" s="678"/>
      <c r="L54" s="679"/>
    </row>
    <row r="55" spans="1:12" s="26" customFormat="1" ht="20.45" customHeight="1" x14ac:dyDescent="0.2">
      <c r="A55" s="24">
        <v>30</v>
      </c>
      <c r="B55" s="522" t="s">
        <v>291</v>
      </c>
      <c r="C55" s="523"/>
      <c r="D55" s="523" t="s">
        <v>292</v>
      </c>
      <c r="E55" s="524"/>
      <c r="F55" s="77">
        <v>1</v>
      </c>
      <c r="G55" s="77"/>
      <c r="H55" s="77"/>
      <c r="I55" s="77"/>
      <c r="J55" s="677"/>
      <c r="K55" s="678"/>
      <c r="L55" s="679"/>
    </row>
    <row r="56" spans="1:12" s="26" customFormat="1" ht="21" customHeight="1" x14ac:dyDescent="0.2">
      <c r="A56" s="24">
        <v>31</v>
      </c>
      <c r="B56" s="522" t="s">
        <v>293</v>
      </c>
      <c r="C56" s="523"/>
      <c r="D56" s="523" t="s">
        <v>293</v>
      </c>
      <c r="E56" s="524"/>
      <c r="F56" s="77">
        <v>1</v>
      </c>
      <c r="G56" s="77"/>
      <c r="H56" s="77"/>
      <c r="I56" s="77"/>
      <c r="J56" s="677"/>
      <c r="K56" s="678"/>
      <c r="L56" s="679"/>
    </row>
    <row r="57" spans="1:12" s="26" customFormat="1" ht="21" customHeight="1" x14ac:dyDescent="0.2">
      <c r="A57" s="24">
        <v>32</v>
      </c>
      <c r="B57" s="522" t="s">
        <v>294</v>
      </c>
      <c r="C57" s="523"/>
      <c r="D57" s="523" t="s">
        <v>294</v>
      </c>
      <c r="E57" s="524"/>
      <c r="F57" s="77">
        <v>1</v>
      </c>
      <c r="G57" s="77"/>
      <c r="H57" s="77"/>
      <c r="I57" s="77"/>
      <c r="J57" s="677"/>
      <c r="K57" s="678"/>
      <c r="L57" s="679"/>
    </row>
    <row r="58" spans="1:12" s="26" customFormat="1" ht="21" customHeight="1" x14ac:dyDescent="0.2">
      <c r="A58" s="24">
        <v>33</v>
      </c>
      <c r="B58" s="522" t="s">
        <v>295</v>
      </c>
      <c r="C58" s="523"/>
      <c r="D58" s="523" t="s">
        <v>295</v>
      </c>
      <c r="E58" s="524"/>
      <c r="F58" s="77">
        <v>1</v>
      </c>
      <c r="G58" s="77"/>
      <c r="H58" s="77"/>
      <c r="I58" s="77"/>
      <c r="J58" s="677"/>
      <c r="K58" s="678"/>
      <c r="L58" s="679"/>
    </row>
    <row r="59" spans="1:12" s="26" customFormat="1" ht="21" customHeight="1" x14ac:dyDescent="0.2">
      <c r="A59" s="24">
        <v>34</v>
      </c>
      <c r="B59" s="522" t="s">
        <v>296</v>
      </c>
      <c r="C59" s="523"/>
      <c r="D59" s="523"/>
      <c r="E59" s="524"/>
      <c r="F59" s="77">
        <v>1</v>
      </c>
      <c r="G59" s="77"/>
      <c r="H59" s="77"/>
      <c r="I59" s="77"/>
      <c r="J59" s="680"/>
      <c r="K59" s="681"/>
      <c r="L59" s="682"/>
    </row>
    <row r="60" spans="1:12" s="26" customFormat="1" ht="63.6" customHeight="1" x14ac:dyDescent="0.2">
      <c r="A60" s="24">
        <v>35</v>
      </c>
      <c r="B60" s="501" t="s">
        <v>297</v>
      </c>
      <c r="C60" s="502"/>
      <c r="D60" s="502" t="s">
        <v>298</v>
      </c>
      <c r="E60" s="503"/>
      <c r="F60" s="77">
        <v>1</v>
      </c>
      <c r="G60" s="77"/>
      <c r="H60" s="77"/>
      <c r="I60" s="77"/>
      <c r="J60" s="656" t="s">
        <v>402</v>
      </c>
      <c r="K60" s="656"/>
      <c r="L60" s="656"/>
    </row>
    <row r="61" spans="1:12" s="26" customFormat="1" ht="61.5" customHeight="1" x14ac:dyDescent="0.2">
      <c r="A61" s="24">
        <v>36</v>
      </c>
      <c r="B61" s="501" t="s">
        <v>299</v>
      </c>
      <c r="C61" s="502"/>
      <c r="D61" s="502" t="s">
        <v>299</v>
      </c>
      <c r="E61" s="503"/>
      <c r="F61" s="77">
        <v>1</v>
      </c>
      <c r="G61" s="77"/>
      <c r="H61" s="77"/>
      <c r="I61" s="77"/>
      <c r="J61" s="656" t="s">
        <v>403</v>
      </c>
      <c r="K61" s="656"/>
      <c r="L61" s="656"/>
    </row>
    <row r="62" spans="1:12" s="26" customFormat="1" ht="56.45" customHeight="1" x14ac:dyDescent="0.2">
      <c r="A62" s="24">
        <v>37</v>
      </c>
      <c r="B62" s="501" t="s">
        <v>300</v>
      </c>
      <c r="C62" s="502"/>
      <c r="D62" s="502" t="s">
        <v>300</v>
      </c>
      <c r="E62" s="503"/>
      <c r="F62" s="77">
        <v>1</v>
      </c>
      <c r="G62" s="77"/>
      <c r="H62" s="77"/>
      <c r="I62" s="77"/>
      <c r="J62" s="656" t="s">
        <v>404</v>
      </c>
      <c r="K62" s="656"/>
      <c r="L62" s="656"/>
    </row>
    <row r="63" spans="1:12" s="26" customFormat="1" ht="41.1" customHeight="1" x14ac:dyDescent="0.2">
      <c r="A63" s="24">
        <v>38</v>
      </c>
      <c r="B63" s="501" t="s">
        <v>301</v>
      </c>
      <c r="C63" s="502"/>
      <c r="D63" s="502" t="s">
        <v>301</v>
      </c>
      <c r="E63" s="503"/>
      <c r="F63" s="77">
        <v>1</v>
      </c>
      <c r="G63" s="77"/>
      <c r="H63" s="77"/>
      <c r="I63" s="77"/>
      <c r="J63" s="656" t="s">
        <v>405</v>
      </c>
      <c r="K63" s="656"/>
      <c r="L63" s="656"/>
    </row>
    <row r="64" spans="1:12" s="26" customFormat="1" ht="38.1" customHeight="1" x14ac:dyDescent="0.2">
      <c r="A64" s="24"/>
      <c r="B64" s="501" t="s">
        <v>302</v>
      </c>
      <c r="C64" s="502"/>
      <c r="D64" s="502"/>
      <c r="E64" s="502"/>
      <c r="F64" s="683"/>
      <c r="G64" s="684"/>
      <c r="H64" s="684"/>
      <c r="I64" s="684"/>
      <c r="J64" s="684"/>
      <c r="K64" s="684"/>
      <c r="L64" s="685"/>
    </row>
    <row r="65" spans="1:12" s="26" customFormat="1" ht="20.100000000000001" customHeight="1" x14ac:dyDescent="0.2">
      <c r="A65" s="24">
        <v>39</v>
      </c>
      <c r="B65" s="522" t="s">
        <v>303</v>
      </c>
      <c r="C65" s="523"/>
      <c r="D65" s="523"/>
      <c r="E65" s="524"/>
      <c r="F65" s="77">
        <v>1</v>
      </c>
      <c r="G65" s="77"/>
      <c r="H65" s="77"/>
      <c r="I65" s="77"/>
      <c r="J65" s="686" t="s">
        <v>406</v>
      </c>
      <c r="K65" s="687"/>
      <c r="L65" s="688"/>
    </row>
    <row r="66" spans="1:12" s="26" customFormat="1" ht="20.100000000000001" customHeight="1" x14ac:dyDescent="0.2">
      <c r="A66" s="24">
        <v>40</v>
      </c>
      <c r="B66" s="522" t="s">
        <v>304</v>
      </c>
      <c r="C66" s="523"/>
      <c r="D66" s="523"/>
      <c r="E66" s="524"/>
      <c r="F66" s="77">
        <v>1</v>
      </c>
      <c r="G66" s="77"/>
      <c r="H66" s="77"/>
      <c r="I66" s="77"/>
      <c r="J66" s="689"/>
      <c r="K66" s="690"/>
      <c r="L66" s="691"/>
    </row>
    <row r="67" spans="1:12" s="26" customFormat="1" ht="20.100000000000001" customHeight="1" x14ac:dyDescent="0.2">
      <c r="A67" s="24">
        <v>41</v>
      </c>
      <c r="B67" s="522" t="s">
        <v>305</v>
      </c>
      <c r="C67" s="523"/>
      <c r="D67" s="523"/>
      <c r="E67" s="524"/>
      <c r="F67" s="77">
        <v>1</v>
      </c>
      <c r="G67" s="77"/>
      <c r="H67" s="77"/>
      <c r="I67" s="77"/>
      <c r="J67" s="689"/>
      <c r="K67" s="690"/>
      <c r="L67" s="691"/>
    </row>
    <row r="68" spans="1:12" s="26" customFormat="1" ht="20.100000000000001" customHeight="1" x14ac:dyDescent="0.2">
      <c r="A68" s="24">
        <v>42</v>
      </c>
      <c r="B68" s="695" t="s">
        <v>306</v>
      </c>
      <c r="C68" s="696"/>
      <c r="D68" s="696"/>
      <c r="E68" s="697"/>
      <c r="F68" s="77">
        <v>1</v>
      </c>
      <c r="G68" s="77"/>
      <c r="H68" s="77"/>
      <c r="I68" s="77"/>
      <c r="J68" s="689"/>
      <c r="K68" s="690"/>
      <c r="L68" s="691"/>
    </row>
    <row r="69" spans="1:12" s="26" customFormat="1" ht="20.100000000000001" customHeight="1" x14ac:dyDescent="0.2">
      <c r="A69" s="24">
        <v>43</v>
      </c>
      <c r="B69" s="522" t="s">
        <v>307</v>
      </c>
      <c r="C69" s="523"/>
      <c r="D69" s="523"/>
      <c r="E69" s="524"/>
      <c r="F69" s="77">
        <v>1</v>
      </c>
      <c r="G69" s="77"/>
      <c r="H69" s="77"/>
      <c r="I69" s="77"/>
      <c r="J69" s="689"/>
      <c r="K69" s="690"/>
      <c r="L69" s="691"/>
    </row>
    <row r="70" spans="1:12" s="26" customFormat="1" ht="20.100000000000001" customHeight="1" x14ac:dyDescent="0.2">
      <c r="A70" s="24">
        <v>44</v>
      </c>
      <c r="B70" s="522" t="s">
        <v>308</v>
      </c>
      <c r="C70" s="523"/>
      <c r="D70" s="523"/>
      <c r="E70" s="524"/>
      <c r="F70" s="77">
        <v>1</v>
      </c>
      <c r="G70" s="77"/>
      <c r="H70" s="77"/>
      <c r="I70" s="77"/>
      <c r="J70" s="689"/>
      <c r="K70" s="690"/>
      <c r="L70" s="691"/>
    </row>
    <row r="71" spans="1:12" s="26" customFormat="1" ht="20.100000000000001" customHeight="1" x14ac:dyDescent="0.2">
      <c r="A71" s="24">
        <v>45</v>
      </c>
      <c r="B71" s="522" t="s">
        <v>309</v>
      </c>
      <c r="C71" s="523"/>
      <c r="D71" s="523"/>
      <c r="E71" s="524"/>
      <c r="F71" s="77">
        <v>1</v>
      </c>
      <c r="G71" s="77"/>
      <c r="H71" s="77"/>
      <c r="I71" s="77"/>
      <c r="J71" s="689"/>
      <c r="K71" s="690"/>
      <c r="L71" s="691"/>
    </row>
    <row r="72" spans="1:12" s="26" customFormat="1" ht="20.100000000000001" customHeight="1" x14ac:dyDescent="0.2">
      <c r="A72" s="24">
        <v>46</v>
      </c>
      <c r="B72" s="522" t="s">
        <v>407</v>
      </c>
      <c r="C72" s="523"/>
      <c r="D72" s="523"/>
      <c r="E72" s="524"/>
      <c r="F72" s="77">
        <v>1</v>
      </c>
      <c r="G72" s="77"/>
      <c r="H72" s="77"/>
      <c r="I72" s="77"/>
      <c r="J72" s="689"/>
      <c r="K72" s="690"/>
      <c r="L72" s="691"/>
    </row>
    <row r="73" spans="1:12" s="26" customFormat="1" ht="20.100000000000001" customHeight="1" x14ac:dyDescent="0.2">
      <c r="A73" s="24">
        <v>47</v>
      </c>
      <c r="B73" s="522" t="s">
        <v>310</v>
      </c>
      <c r="C73" s="523"/>
      <c r="D73" s="523"/>
      <c r="E73" s="524"/>
      <c r="F73" s="77">
        <v>1</v>
      </c>
      <c r="G73" s="77"/>
      <c r="H73" s="77"/>
      <c r="I73" s="77"/>
      <c r="J73" s="689"/>
      <c r="K73" s="690"/>
      <c r="L73" s="691"/>
    </row>
    <row r="74" spans="1:12" s="26" customFormat="1" ht="20.100000000000001" customHeight="1" x14ac:dyDescent="0.2">
      <c r="A74" s="24">
        <v>48</v>
      </c>
      <c r="B74" s="522" t="s">
        <v>311</v>
      </c>
      <c r="C74" s="523"/>
      <c r="D74" s="523"/>
      <c r="E74" s="524"/>
      <c r="F74" s="77">
        <v>1</v>
      </c>
      <c r="G74" s="77"/>
      <c r="H74" s="77"/>
      <c r="I74" s="77"/>
      <c r="J74" s="689"/>
      <c r="K74" s="690"/>
      <c r="L74" s="691"/>
    </row>
    <row r="75" spans="1:12" s="26" customFormat="1" ht="20.100000000000001" customHeight="1" x14ac:dyDescent="0.2">
      <c r="A75" s="24">
        <v>49</v>
      </c>
      <c r="B75" s="522" t="s">
        <v>312</v>
      </c>
      <c r="C75" s="523"/>
      <c r="D75" s="523"/>
      <c r="E75" s="524"/>
      <c r="F75" s="77">
        <v>1</v>
      </c>
      <c r="G75" s="77"/>
      <c r="H75" s="77"/>
      <c r="I75" s="77"/>
      <c r="J75" s="689"/>
      <c r="K75" s="690"/>
      <c r="L75" s="691"/>
    </row>
    <row r="76" spans="1:12" s="26" customFormat="1" ht="20.100000000000001" customHeight="1" x14ac:dyDescent="0.2">
      <c r="A76" s="24">
        <v>50</v>
      </c>
      <c r="B76" s="522" t="s">
        <v>313</v>
      </c>
      <c r="C76" s="523"/>
      <c r="D76" s="523"/>
      <c r="E76" s="524"/>
      <c r="F76" s="77">
        <v>1</v>
      </c>
      <c r="G76" s="77"/>
      <c r="H76" s="77"/>
      <c r="I76" s="77"/>
      <c r="J76" s="689"/>
      <c r="K76" s="690"/>
      <c r="L76" s="691"/>
    </row>
    <row r="77" spans="1:12" s="26" customFormat="1" ht="20.100000000000001" customHeight="1" x14ac:dyDescent="0.2">
      <c r="A77" s="24">
        <v>51</v>
      </c>
      <c r="B77" s="522" t="s">
        <v>314</v>
      </c>
      <c r="C77" s="523"/>
      <c r="D77" s="523"/>
      <c r="E77" s="524"/>
      <c r="F77" s="77">
        <v>1</v>
      </c>
      <c r="G77" s="77"/>
      <c r="H77" s="77"/>
      <c r="I77" s="77"/>
      <c r="J77" s="689"/>
      <c r="K77" s="690"/>
      <c r="L77" s="691"/>
    </row>
    <row r="78" spans="1:12" s="26" customFormat="1" ht="20.25" customHeight="1" x14ac:dyDescent="0.2">
      <c r="A78" s="24">
        <v>52</v>
      </c>
      <c r="B78" s="522" t="s">
        <v>315</v>
      </c>
      <c r="C78" s="523"/>
      <c r="D78" s="523"/>
      <c r="E78" s="524"/>
      <c r="F78" s="77">
        <v>1</v>
      </c>
      <c r="G78" s="77"/>
      <c r="H78" s="77"/>
      <c r="I78" s="77"/>
      <c r="J78" s="689"/>
      <c r="K78" s="690"/>
      <c r="L78" s="691"/>
    </row>
    <row r="79" spans="1:12" s="26" customFormat="1" ht="15" customHeight="1" x14ac:dyDescent="0.2">
      <c r="A79" s="24">
        <v>53</v>
      </c>
      <c r="B79" s="522" t="s">
        <v>316</v>
      </c>
      <c r="C79" s="523"/>
      <c r="D79" s="523"/>
      <c r="E79" s="524"/>
      <c r="F79" s="77">
        <v>1</v>
      </c>
      <c r="G79" s="77"/>
      <c r="H79" s="77"/>
      <c r="I79" s="77"/>
      <c r="J79" s="689"/>
      <c r="K79" s="690"/>
      <c r="L79" s="691"/>
    </row>
    <row r="80" spans="1:12" s="26" customFormat="1" ht="15" customHeight="1" x14ac:dyDescent="0.2">
      <c r="A80" s="24">
        <v>54</v>
      </c>
      <c r="B80" s="522" t="s">
        <v>317</v>
      </c>
      <c r="C80" s="523"/>
      <c r="D80" s="523"/>
      <c r="E80" s="524"/>
      <c r="F80" s="77">
        <v>1</v>
      </c>
      <c r="G80" s="77"/>
      <c r="H80" s="77"/>
      <c r="I80" s="77"/>
      <c r="J80" s="692"/>
      <c r="K80" s="693"/>
      <c r="L80" s="694"/>
    </row>
    <row r="81" spans="1:12" s="26" customFormat="1" ht="25.5" customHeight="1" x14ac:dyDescent="0.2">
      <c r="A81" s="24"/>
      <c r="B81" s="701" t="s">
        <v>318</v>
      </c>
      <c r="C81" s="702"/>
      <c r="D81" s="702"/>
      <c r="E81" s="703"/>
      <c r="F81" s="83">
        <f>SUM(F23:F80)</f>
        <v>54</v>
      </c>
      <c r="G81" s="83">
        <f>SUM(G23:G80)</f>
        <v>0</v>
      </c>
      <c r="H81" s="83">
        <f>SUM(H23:H80)</f>
        <v>0</v>
      </c>
      <c r="I81" s="83">
        <f>SUM(I23:I80)</f>
        <v>0</v>
      </c>
      <c r="J81" s="582">
        <f>+F81+G81+H81+I81</f>
        <v>54</v>
      </c>
      <c r="K81" s="582"/>
      <c r="L81" s="582"/>
    </row>
    <row r="82" spans="1:12" ht="27" customHeight="1" x14ac:dyDescent="0.2">
      <c r="B82" s="576" t="s">
        <v>408</v>
      </c>
      <c r="C82" s="576"/>
      <c r="D82" s="576"/>
      <c r="E82" s="576"/>
      <c r="F82" s="576"/>
      <c r="G82" s="576"/>
      <c r="H82" s="576"/>
      <c r="I82" s="576"/>
      <c r="J82" s="576"/>
      <c r="K82" s="576"/>
      <c r="L82" s="576"/>
    </row>
    <row r="83" spans="1:12" ht="25.5" customHeight="1" x14ac:dyDescent="0.2">
      <c r="B83" s="632" t="s">
        <v>84</v>
      </c>
      <c r="C83" s="632"/>
      <c r="D83" s="632"/>
      <c r="E83" s="632"/>
      <c r="F83" s="632"/>
      <c r="G83" s="632"/>
      <c r="H83" s="632"/>
      <c r="I83" s="632"/>
      <c r="J83" s="75">
        <v>0.18</v>
      </c>
      <c r="K83" s="75"/>
      <c r="L83" s="75">
        <f>(F91+H91)*J83/J91</f>
        <v>0.18000000000000002</v>
      </c>
    </row>
    <row r="84" spans="1:12" ht="25.5" customHeight="1" x14ac:dyDescent="0.2">
      <c r="B84" s="633" t="s">
        <v>24</v>
      </c>
      <c r="C84" s="633"/>
      <c r="D84" s="633"/>
      <c r="E84" s="633"/>
      <c r="F84" s="76" t="s">
        <v>25</v>
      </c>
      <c r="G84" s="76" t="s">
        <v>26</v>
      </c>
      <c r="H84" s="76" t="s">
        <v>27</v>
      </c>
      <c r="I84" s="76" t="s">
        <v>28</v>
      </c>
      <c r="J84" s="634" t="s">
        <v>29</v>
      </c>
      <c r="K84" s="635"/>
      <c r="L84" s="635"/>
    </row>
    <row r="85" spans="1:12" s="50" customFormat="1" ht="41.45" customHeight="1" x14ac:dyDescent="0.25">
      <c r="A85" s="63">
        <v>1</v>
      </c>
      <c r="B85" s="698" t="s">
        <v>319</v>
      </c>
      <c r="C85" s="699"/>
      <c r="D85" s="699"/>
      <c r="E85" s="700"/>
      <c r="F85" s="84">
        <v>1</v>
      </c>
      <c r="G85" s="84"/>
      <c r="H85" s="84"/>
      <c r="I85" s="84"/>
      <c r="J85" s="686" t="s">
        <v>409</v>
      </c>
      <c r="K85" s="687"/>
      <c r="L85" s="688"/>
    </row>
    <row r="86" spans="1:12" s="50" customFormat="1" ht="41.45" customHeight="1" x14ac:dyDescent="0.25">
      <c r="A86" s="63">
        <v>2</v>
      </c>
      <c r="B86" s="698" t="s">
        <v>320</v>
      </c>
      <c r="C86" s="699"/>
      <c r="D86" s="699"/>
      <c r="E86" s="700"/>
      <c r="F86" s="84">
        <v>1</v>
      </c>
      <c r="G86" s="84"/>
      <c r="H86" s="84"/>
      <c r="I86" s="84"/>
      <c r="J86" s="689"/>
      <c r="K86" s="690"/>
      <c r="L86" s="691"/>
    </row>
    <row r="87" spans="1:12" s="50" customFormat="1" ht="41.45" customHeight="1" x14ac:dyDescent="0.25">
      <c r="A87" s="63">
        <v>3</v>
      </c>
      <c r="B87" s="698" t="s">
        <v>321</v>
      </c>
      <c r="C87" s="699"/>
      <c r="D87" s="699"/>
      <c r="E87" s="700"/>
      <c r="F87" s="84">
        <v>1</v>
      </c>
      <c r="G87" s="84"/>
      <c r="H87" s="84"/>
      <c r="I87" s="84"/>
      <c r="J87" s="689"/>
      <c r="K87" s="690"/>
      <c r="L87" s="691"/>
    </row>
    <row r="88" spans="1:12" s="50" customFormat="1" ht="41.45" customHeight="1" x14ac:dyDescent="0.25">
      <c r="A88" s="63">
        <v>4</v>
      </c>
      <c r="B88" s="698" t="s">
        <v>322</v>
      </c>
      <c r="C88" s="699"/>
      <c r="D88" s="699"/>
      <c r="E88" s="700"/>
      <c r="F88" s="84">
        <v>1</v>
      </c>
      <c r="G88" s="84"/>
      <c r="H88" s="84"/>
      <c r="I88" s="84"/>
      <c r="J88" s="689"/>
      <c r="K88" s="690"/>
      <c r="L88" s="691"/>
    </row>
    <row r="89" spans="1:12" s="50" customFormat="1" ht="41.45" customHeight="1" x14ac:dyDescent="0.25">
      <c r="A89" s="63">
        <v>5</v>
      </c>
      <c r="B89" s="698" t="s">
        <v>323</v>
      </c>
      <c r="C89" s="699"/>
      <c r="D89" s="699"/>
      <c r="E89" s="700"/>
      <c r="F89" s="84">
        <v>1</v>
      </c>
      <c r="G89" s="84"/>
      <c r="H89" s="84"/>
      <c r="I89" s="84"/>
      <c r="J89" s="689"/>
      <c r="K89" s="690"/>
      <c r="L89" s="691"/>
    </row>
    <row r="90" spans="1:12" s="50" customFormat="1" ht="41.45" customHeight="1" x14ac:dyDescent="0.25">
      <c r="A90" s="63">
        <v>6</v>
      </c>
      <c r="B90" s="698" t="s">
        <v>324</v>
      </c>
      <c r="C90" s="699"/>
      <c r="D90" s="699"/>
      <c r="E90" s="700"/>
      <c r="F90" s="84">
        <v>1</v>
      </c>
      <c r="G90" s="84"/>
      <c r="H90" s="84"/>
      <c r="I90" s="84"/>
      <c r="J90" s="692"/>
      <c r="K90" s="693"/>
      <c r="L90" s="694"/>
    </row>
    <row r="91" spans="1:12" s="26" customFormat="1" ht="25.5" customHeight="1" x14ac:dyDescent="0.2">
      <c r="A91" s="24"/>
      <c r="B91" s="701" t="s">
        <v>101</v>
      </c>
      <c r="C91" s="702"/>
      <c r="D91" s="702"/>
      <c r="E91" s="703"/>
      <c r="F91" s="83">
        <f>SUM(F85:F90)</f>
        <v>6</v>
      </c>
      <c r="G91" s="83">
        <f>SUM(G85:G90)</f>
        <v>0</v>
      </c>
      <c r="H91" s="83">
        <f>SUM(H85:H90)</f>
        <v>0</v>
      </c>
      <c r="I91" s="83">
        <f>SUM(I85:I90)</f>
        <v>0</v>
      </c>
      <c r="J91" s="582">
        <f>+F91+G91+H91+I91</f>
        <v>6</v>
      </c>
      <c r="K91" s="582"/>
      <c r="L91" s="582"/>
    </row>
    <row r="92" spans="1:12" ht="45" customHeight="1" x14ac:dyDescent="0.2">
      <c r="B92" s="576" t="s">
        <v>410</v>
      </c>
      <c r="C92" s="576"/>
      <c r="D92" s="576"/>
      <c r="E92" s="576"/>
      <c r="F92" s="576"/>
      <c r="G92" s="576"/>
      <c r="H92" s="576"/>
      <c r="I92" s="576"/>
      <c r="J92" s="576"/>
      <c r="K92" s="576"/>
      <c r="L92" s="576"/>
    </row>
    <row r="93" spans="1:12" x14ac:dyDescent="0.2">
      <c r="B93" s="632" t="s">
        <v>102</v>
      </c>
      <c r="C93" s="632"/>
      <c r="D93" s="632"/>
      <c r="E93" s="632"/>
      <c r="F93" s="632"/>
      <c r="G93" s="632"/>
      <c r="H93" s="632"/>
      <c r="I93" s="632"/>
      <c r="J93" s="75">
        <v>0.02</v>
      </c>
      <c r="K93" s="75"/>
      <c r="L93" s="75">
        <f>(F97+H97)*J93/J97</f>
        <v>0.02</v>
      </c>
    </row>
    <row r="94" spans="1:12" ht="15" customHeight="1" x14ac:dyDescent="0.2">
      <c r="B94" s="633" t="s">
        <v>24</v>
      </c>
      <c r="C94" s="633"/>
      <c r="D94" s="633"/>
      <c r="E94" s="633"/>
      <c r="F94" s="76" t="s">
        <v>25</v>
      </c>
      <c r="G94" s="76" t="s">
        <v>26</v>
      </c>
      <c r="H94" s="76" t="s">
        <v>27</v>
      </c>
      <c r="I94" s="76" t="s">
        <v>28</v>
      </c>
      <c r="J94" s="634" t="s">
        <v>29</v>
      </c>
      <c r="K94" s="635"/>
      <c r="L94" s="635"/>
    </row>
    <row r="95" spans="1:12" ht="78" customHeight="1" x14ac:dyDescent="0.25">
      <c r="A95" s="24">
        <v>1</v>
      </c>
      <c r="B95" s="501" t="s">
        <v>325</v>
      </c>
      <c r="C95" s="502"/>
      <c r="D95" s="502" t="s">
        <v>326</v>
      </c>
      <c r="E95" s="503"/>
      <c r="F95" s="84">
        <v>1</v>
      </c>
      <c r="G95" s="86"/>
      <c r="H95" s="86"/>
      <c r="I95" s="86"/>
      <c r="J95" s="704" t="s">
        <v>411</v>
      </c>
      <c r="K95" s="704"/>
      <c r="L95" s="704"/>
    </row>
    <row r="96" spans="1:12" ht="78" customHeight="1" x14ac:dyDescent="0.25">
      <c r="A96" s="24">
        <v>2</v>
      </c>
      <c r="B96" s="501" t="s">
        <v>327</v>
      </c>
      <c r="C96" s="502"/>
      <c r="D96" s="502" t="s">
        <v>327</v>
      </c>
      <c r="E96" s="503"/>
      <c r="F96" s="84">
        <v>1</v>
      </c>
      <c r="G96" s="86"/>
      <c r="H96" s="86"/>
      <c r="I96" s="86"/>
      <c r="J96" s="704" t="s">
        <v>412</v>
      </c>
      <c r="K96" s="704"/>
      <c r="L96" s="704"/>
    </row>
    <row r="97" spans="1:27" s="26" customFormat="1" ht="25.5" customHeight="1" x14ac:dyDescent="0.2">
      <c r="A97" s="24"/>
      <c r="B97" s="701" t="s">
        <v>111</v>
      </c>
      <c r="C97" s="702"/>
      <c r="D97" s="702"/>
      <c r="E97" s="703"/>
      <c r="F97" s="83">
        <f>SUM(F95:F96)</f>
        <v>2</v>
      </c>
      <c r="G97" s="83">
        <f>SUM(G95:G96)</f>
        <v>0</v>
      </c>
      <c r="H97" s="83">
        <f>SUM(H95:H96)</f>
        <v>0</v>
      </c>
      <c r="I97" s="83">
        <f>SUM(I95:I96)</f>
        <v>0</v>
      </c>
      <c r="J97" s="582">
        <f>+F97+G97+H97+I97</f>
        <v>2</v>
      </c>
      <c r="K97" s="582"/>
      <c r="L97" s="582"/>
    </row>
    <row r="98" spans="1:27" ht="45" customHeight="1" x14ac:dyDescent="0.2">
      <c r="A98" s="24"/>
      <c r="B98" s="576" t="s">
        <v>408</v>
      </c>
      <c r="C98" s="576"/>
      <c r="D98" s="576"/>
      <c r="E98" s="576"/>
      <c r="F98" s="576"/>
      <c r="G98" s="576"/>
      <c r="H98" s="576"/>
      <c r="I98" s="576"/>
      <c r="J98" s="576"/>
      <c r="K98" s="576"/>
      <c r="L98" s="576"/>
    </row>
    <row r="99" spans="1:27" ht="14.45" customHeight="1" x14ac:dyDescent="0.2">
      <c r="A99" s="24"/>
      <c r="B99" s="632" t="s">
        <v>328</v>
      </c>
      <c r="C99" s="632"/>
      <c r="D99" s="632"/>
      <c r="E99" s="632"/>
      <c r="F99" s="632"/>
      <c r="G99" s="632"/>
      <c r="H99" s="632"/>
      <c r="I99" s="632"/>
      <c r="J99" s="75">
        <v>0.02</v>
      </c>
      <c r="K99" s="75"/>
      <c r="L99" s="75">
        <f>+F110*J99/J109</f>
        <v>0.02</v>
      </c>
    </row>
    <row r="100" spans="1:27" ht="15" customHeight="1" x14ac:dyDescent="0.2">
      <c r="A100" s="24"/>
      <c r="B100" s="87" t="s">
        <v>329</v>
      </c>
      <c r="C100" s="705" t="s">
        <v>330</v>
      </c>
      <c r="D100" s="706"/>
      <c r="E100" s="707"/>
      <c r="F100" s="708" t="s">
        <v>114</v>
      </c>
      <c r="G100" s="709"/>
      <c r="H100" s="709"/>
      <c r="I100" s="710"/>
      <c r="J100" s="708" t="s">
        <v>331</v>
      </c>
      <c r="K100" s="709"/>
      <c r="L100" s="710"/>
    </row>
    <row r="101" spans="1:27" ht="15" customHeight="1" x14ac:dyDescent="0.2">
      <c r="A101" s="24">
        <v>1</v>
      </c>
      <c r="B101" s="88"/>
      <c r="C101" s="518"/>
      <c r="D101" s="518"/>
      <c r="E101" s="518"/>
      <c r="F101" s="711">
        <v>10</v>
      </c>
      <c r="G101" s="711"/>
      <c r="H101" s="711"/>
      <c r="I101" s="711"/>
      <c r="J101" s="712" t="s">
        <v>413</v>
      </c>
      <c r="K101" s="713"/>
      <c r="L101" s="714"/>
      <c r="O101" s="46"/>
      <c r="P101" s="89"/>
      <c r="Q101" s="721"/>
      <c r="R101" s="721"/>
      <c r="S101" s="721"/>
      <c r="T101" s="721"/>
      <c r="U101" s="721"/>
      <c r="V101" s="721"/>
      <c r="W101" s="46"/>
      <c r="X101" s="46"/>
      <c r="Y101" s="46"/>
      <c r="Z101" s="46"/>
      <c r="AA101" s="46"/>
    </row>
    <row r="102" spans="1:27" ht="15" customHeight="1" x14ac:dyDescent="0.2">
      <c r="A102" s="24"/>
      <c r="B102" s="88"/>
      <c r="C102" s="518"/>
      <c r="D102" s="518"/>
      <c r="E102" s="518"/>
      <c r="F102" s="711">
        <v>10</v>
      </c>
      <c r="G102" s="711"/>
      <c r="H102" s="711"/>
      <c r="I102" s="711"/>
      <c r="J102" s="715"/>
      <c r="K102" s="716"/>
      <c r="L102" s="717"/>
      <c r="O102" s="46"/>
      <c r="P102" s="89"/>
      <c r="Q102" s="721"/>
      <c r="R102" s="721"/>
      <c r="S102" s="721"/>
      <c r="T102" s="721"/>
      <c r="U102" s="721"/>
      <c r="V102" s="721"/>
      <c r="W102" s="46"/>
      <c r="X102" s="46"/>
      <c r="Y102" s="46"/>
      <c r="Z102" s="46"/>
      <c r="AA102" s="46"/>
    </row>
    <row r="103" spans="1:27" ht="15" customHeight="1" x14ac:dyDescent="0.2">
      <c r="A103" s="24"/>
      <c r="B103" s="88"/>
      <c r="C103" s="518"/>
      <c r="D103" s="518"/>
      <c r="E103" s="518"/>
      <c r="F103" s="711">
        <v>10</v>
      </c>
      <c r="G103" s="711"/>
      <c r="H103" s="711"/>
      <c r="I103" s="711"/>
      <c r="J103" s="715"/>
      <c r="K103" s="716"/>
      <c r="L103" s="717"/>
      <c r="O103" s="46"/>
      <c r="P103" s="89"/>
      <c r="Q103" s="721"/>
      <c r="R103" s="721"/>
      <c r="S103" s="721"/>
      <c r="T103" s="721"/>
      <c r="U103" s="721"/>
      <c r="V103" s="721"/>
      <c r="W103" s="46"/>
      <c r="X103" s="46"/>
      <c r="Y103" s="46"/>
      <c r="Z103" s="46"/>
      <c r="AA103" s="46"/>
    </row>
    <row r="104" spans="1:27" ht="15" customHeight="1" x14ac:dyDescent="0.2">
      <c r="A104" s="24"/>
      <c r="B104" s="88"/>
      <c r="C104" s="518"/>
      <c r="D104" s="518"/>
      <c r="E104" s="518"/>
      <c r="F104" s="711">
        <v>10</v>
      </c>
      <c r="G104" s="711"/>
      <c r="H104" s="711"/>
      <c r="I104" s="711"/>
      <c r="J104" s="715"/>
      <c r="K104" s="716"/>
      <c r="L104" s="717"/>
      <c r="O104" s="46"/>
      <c r="P104" s="89"/>
      <c r="Q104" s="721"/>
      <c r="R104" s="721"/>
      <c r="S104" s="721"/>
      <c r="T104" s="721"/>
      <c r="U104" s="721"/>
      <c r="V104" s="721"/>
      <c r="W104" s="46"/>
      <c r="X104" s="46"/>
      <c r="Y104" s="46"/>
      <c r="Z104" s="46"/>
      <c r="AA104" s="46"/>
    </row>
    <row r="105" spans="1:27" ht="15" customHeight="1" x14ac:dyDescent="0.2">
      <c r="B105" s="88"/>
      <c r="C105" s="518"/>
      <c r="D105" s="518"/>
      <c r="E105" s="518"/>
      <c r="F105" s="711">
        <v>10</v>
      </c>
      <c r="G105" s="711"/>
      <c r="H105" s="711"/>
      <c r="I105" s="711"/>
      <c r="J105" s="715"/>
      <c r="K105" s="716"/>
      <c r="L105" s="717"/>
      <c r="O105" s="46"/>
      <c r="P105" s="89"/>
      <c r="Q105" s="721"/>
      <c r="R105" s="721"/>
      <c r="S105" s="721"/>
      <c r="T105" s="721"/>
      <c r="U105" s="721"/>
      <c r="V105" s="721"/>
      <c r="W105" s="46"/>
      <c r="X105" s="46"/>
      <c r="Y105" s="46"/>
      <c r="Z105" s="46"/>
      <c r="AA105" s="46"/>
    </row>
    <row r="106" spans="1:27" ht="15" customHeight="1" x14ac:dyDescent="0.2">
      <c r="B106" s="723" t="s">
        <v>332</v>
      </c>
      <c r="C106" s="724"/>
      <c r="D106" s="724"/>
      <c r="E106" s="725"/>
      <c r="F106" s="711">
        <f>SUM(F101:I105)</f>
        <v>50</v>
      </c>
      <c r="G106" s="711"/>
      <c r="H106" s="711"/>
      <c r="I106" s="711"/>
      <c r="J106" s="715"/>
      <c r="K106" s="716"/>
      <c r="L106" s="717"/>
      <c r="O106" s="46"/>
      <c r="P106" s="46"/>
      <c r="Q106" s="721"/>
      <c r="R106" s="721"/>
      <c r="S106" s="721"/>
      <c r="T106" s="46"/>
      <c r="U106" s="46"/>
      <c r="V106" s="46"/>
      <c r="W106" s="46"/>
      <c r="X106" s="46"/>
      <c r="Y106" s="46"/>
      <c r="Z106" s="46"/>
      <c r="AA106" s="46"/>
    </row>
    <row r="107" spans="1:27" ht="15" customHeight="1" x14ac:dyDescent="0.2">
      <c r="B107" s="723" t="s">
        <v>333</v>
      </c>
      <c r="C107" s="724"/>
      <c r="D107" s="724"/>
      <c r="E107" s="725"/>
      <c r="F107" s="735">
        <v>30</v>
      </c>
      <c r="G107" s="735"/>
      <c r="H107" s="735"/>
      <c r="I107" s="735"/>
      <c r="J107" s="715"/>
      <c r="K107" s="716"/>
      <c r="L107" s="717"/>
      <c r="O107" s="46"/>
      <c r="P107" s="722"/>
      <c r="Q107" s="722"/>
      <c r="R107" s="722"/>
      <c r="S107" s="722"/>
      <c r="T107" s="722"/>
      <c r="U107" s="722"/>
      <c r="V107" s="46"/>
      <c r="W107" s="46"/>
      <c r="X107" s="46"/>
      <c r="Y107" s="46"/>
      <c r="Z107" s="46"/>
      <c r="AA107" s="46"/>
    </row>
    <row r="108" spans="1:27" ht="15" customHeight="1" x14ac:dyDescent="0.2">
      <c r="B108" s="723" t="s">
        <v>242</v>
      </c>
      <c r="C108" s="724">
        <f>F106+S107</f>
        <v>50</v>
      </c>
      <c r="D108" s="724"/>
      <c r="E108" s="725"/>
      <c r="F108" s="726">
        <f>+F106+F107</f>
        <v>80</v>
      </c>
      <c r="G108" s="726"/>
      <c r="H108" s="726"/>
      <c r="I108" s="726"/>
      <c r="J108" s="718"/>
      <c r="K108" s="719"/>
      <c r="L108" s="720"/>
      <c r="O108" s="46"/>
      <c r="P108" s="722"/>
      <c r="Q108" s="722"/>
      <c r="R108" s="722"/>
      <c r="S108" s="46"/>
      <c r="T108" s="46"/>
      <c r="U108" s="46"/>
      <c r="V108" s="46"/>
      <c r="W108" s="46"/>
      <c r="X108" s="46"/>
      <c r="Y108" s="46"/>
      <c r="Z108" s="46"/>
      <c r="AA108" s="46"/>
    </row>
    <row r="109" spans="1:27" ht="15" customHeight="1" x14ac:dyDescent="0.2">
      <c r="B109" s="727" t="s">
        <v>334</v>
      </c>
      <c r="C109" s="727"/>
      <c r="D109" s="727"/>
      <c r="E109" s="727"/>
      <c r="F109" s="76" t="s">
        <v>25</v>
      </c>
      <c r="G109" s="76" t="s">
        <v>26</v>
      </c>
      <c r="H109" s="76" t="s">
        <v>27</v>
      </c>
      <c r="I109" s="76" t="s">
        <v>28</v>
      </c>
      <c r="J109" s="728">
        <f>+F110+G110+H110+I110</f>
        <v>1</v>
      </c>
      <c r="K109" s="729"/>
      <c r="L109" s="730"/>
      <c r="O109" s="46"/>
      <c r="P109" s="46"/>
      <c r="Q109" s="46"/>
      <c r="R109" s="46"/>
      <c r="S109" s="46"/>
      <c r="T109" s="46"/>
      <c r="U109" s="46"/>
      <c r="V109" s="46"/>
      <c r="W109" s="46"/>
      <c r="X109" s="46"/>
      <c r="Y109" s="46"/>
      <c r="Z109" s="46"/>
      <c r="AA109" s="46"/>
    </row>
    <row r="110" spans="1:27" ht="15" customHeight="1" x14ac:dyDescent="0.2">
      <c r="B110" s="727"/>
      <c r="C110" s="727"/>
      <c r="D110" s="727"/>
      <c r="E110" s="727"/>
      <c r="F110" s="90">
        <v>1</v>
      </c>
      <c r="G110" s="90"/>
      <c r="H110" s="90"/>
      <c r="I110" s="90"/>
      <c r="J110" s="731"/>
      <c r="K110" s="732"/>
      <c r="L110" s="733"/>
      <c r="O110" s="46"/>
      <c r="P110" s="46"/>
      <c r="Q110" s="46"/>
      <c r="R110" s="46"/>
      <c r="S110" s="46"/>
      <c r="T110" s="46"/>
      <c r="U110" s="46"/>
      <c r="V110" s="46"/>
      <c r="W110" s="46"/>
      <c r="X110" s="46"/>
      <c r="Y110" s="46"/>
      <c r="Z110" s="46"/>
      <c r="AA110" s="46"/>
    </row>
    <row r="111" spans="1:27" ht="45" customHeight="1" x14ac:dyDescent="0.2">
      <c r="B111" s="576" t="s">
        <v>408</v>
      </c>
      <c r="C111" s="576"/>
      <c r="D111" s="576"/>
      <c r="E111" s="576"/>
      <c r="F111" s="576"/>
      <c r="G111" s="576"/>
      <c r="H111" s="576"/>
      <c r="I111" s="576"/>
      <c r="J111" s="576"/>
      <c r="K111" s="576"/>
      <c r="L111" s="576"/>
      <c r="O111" s="46"/>
      <c r="P111" s="46"/>
      <c r="Q111" s="46"/>
      <c r="R111" s="46"/>
      <c r="S111" s="46"/>
      <c r="T111" s="46"/>
      <c r="U111" s="46"/>
      <c r="V111" s="46"/>
      <c r="W111" s="46"/>
      <c r="X111" s="46"/>
      <c r="Y111" s="46"/>
      <c r="Z111" s="46"/>
      <c r="AA111" s="46"/>
    </row>
    <row r="112" spans="1:27" ht="12.75" customHeight="1" x14ac:dyDescent="0.2">
      <c r="A112" s="24"/>
      <c r="B112" s="632" t="s">
        <v>335</v>
      </c>
      <c r="C112" s="632"/>
      <c r="D112" s="632"/>
      <c r="E112" s="632"/>
      <c r="F112" s="632"/>
      <c r="G112" s="632"/>
      <c r="H112" s="632"/>
      <c r="I112" s="632"/>
      <c r="J112" s="75">
        <v>0.02</v>
      </c>
      <c r="K112" s="75"/>
      <c r="L112" s="75">
        <f>(F120+H120)*J112/J120</f>
        <v>0.02</v>
      </c>
      <c r="M112" s="734"/>
      <c r="N112" s="734"/>
    </row>
    <row r="113" spans="1:26" ht="15" customHeight="1" x14ac:dyDescent="0.2">
      <c r="A113" s="24"/>
      <c r="B113" s="633" t="s">
        <v>113</v>
      </c>
      <c r="C113" s="633"/>
      <c r="D113" s="633"/>
      <c r="E113" s="633" t="s">
        <v>336</v>
      </c>
      <c r="F113" s="76" t="s">
        <v>25</v>
      </c>
      <c r="G113" s="76" t="s">
        <v>26</v>
      </c>
      <c r="H113" s="76" t="s">
        <v>27</v>
      </c>
      <c r="I113" s="76" t="s">
        <v>28</v>
      </c>
      <c r="J113" s="634" t="s">
        <v>29</v>
      </c>
      <c r="K113" s="635"/>
      <c r="L113" s="635"/>
    </row>
    <row r="114" spans="1:26" ht="21" customHeight="1" x14ac:dyDescent="0.2">
      <c r="A114" s="24">
        <v>1</v>
      </c>
      <c r="B114" s="575" t="s">
        <v>115</v>
      </c>
      <c r="C114" s="575"/>
      <c r="D114" s="575"/>
      <c r="E114" s="91"/>
      <c r="F114" s="18">
        <v>1</v>
      </c>
      <c r="G114" s="18"/>
      <c r="H114" s="18"/>
      <c r="I114" s="18"/>
      <c r="J114" s="737" t="s">
        <v>414</v>
      </c>
      <c r="K114" s="738"/>
      <c r="L114" s="739"/>
      <c r="M114" s="567"/>
      <c r="N114" s="567"/>
      <c r="O114" s="568"/>
    </row>
    <row r="115" spans="1:26" ht="15" customHeight="1" x14ac:dyDescent="0.2">
      <c r="A115" s="24">
        <v>2</v>
      </c>
      <c r="B115" s="575" t="s">
        <v>117</v>
      </c>
      <c r="C115" s="575"/>
      <c r="D115" s="575"/>
      <c r="E115" s="91"/>
      <c r="F115" s="18">
        <v>1</v>
      </c>
      <c r="G115" s="18"/>
      <c r="H115" s="18"/>
      <c r="I115" s="18"/>
      <c r="J115" s="740"/>
      <c r="K115" s="741"/>
      <c r="L115" s="742"/>
      <c r="M115" s="570"/>
      <c r="N115" s="570"/>
      <c r="O115" s="571"/>
    </row>
    <row r="116" spans="1:26" ht="15" customHeight="1" x14ac:dyDescent="0.2">
      <c r="A116" s="24">
        <v>3</v>
      </c>
      <c r="B116" s="575" t="s">
        <v>118</v>
      </c>
      <c r="C116" s="575"/>
      <c r="D116" s="575"/>
      <c r="E116" s="91"/>
      <c r="F116" s="18">
        <v>1</v>
      </c>
      <c r="G116" s="18"/>
      <c r="H116" s="18"/>
      <c r="I116" s="18"/>
      <c r="J116" s="740"/>
      <c r="K116" s="741"/>
      <c r="L116" s="742"/>
      <c r="M116" s="570"/>
      <c r="N116" s="570"/>
      <c r="O116" s="571"/>
    </row>
    <row r="117" spans="1:26" ht="15" customHeight="1" x14ac:dyDescent="0.2">
      <c r="A117" s="24">
        <v>4</v>
      </c>
      <c r="B117" s="575" t="s">
        <v>119</v>
      </c>
      <c r="C117" s="575"/>
      <c r="D117" s="575"/>
      <c r="E117" s="91"/>
      <c r="F117" s="18">
        <v>1</v>
      </c>
      <c r="G117" s="18"/>
      <c r="H117" s="18"/>
      <c r="I117" s="18"/>
      <c r="J117" s="740"/>
      <c r="K117" s="741"/>
      <c r="L117" s="742"/>
      <c r="M117" s="570"/>
      <c r="N117" s="570"/>
      <c r="O117" s="571"/>
    </row>
    <row r="118" spans="1:26" ht="15" customHeight="1" x14ac:dyDescent="0.2">
      <c r="A118" s="24">
        <v>5</v>
      </c>
      <c r="B118" s="575" t="s">
        <v>120</v>
      </c>
      <c r="C118" s="575"/>
      <c r="D118" s="575"/>
      <c r="E118" s="91"/>
      <c r="F118" s="18">
        <v>1</v>
      </c>
      <c r="G118" s="18"/>
      <c r="H118" s="18"/>
      <c r="I118" s="18"/>
      <c r="J118" s="740"/>
      <c r="K118" s="741"/>
      <c r="L118" s="742"/>
      <c r="M118" s="570"/>
      <c r="N118" s="570"/>
      <c r="O118" s="571"/>
    </row>
    <row r="119" spans="1:26" ht="15" customHeight="1" x14ac:dyDescent="0.2">
      <c r="A119" s="24">
        <v>6</v>
      </c>
      <c r="B119" s="575" t="s">
        <v>245</v>
      </c>
      <c r="C119" s="575"/>
      <c r="D119" s="575"/>
      <c r="E119" s="91"/>
      <c r="F119" s="18">
        <v>1</v>
      </c>
      <c r="G119" s="18"/>
      <c r="H119" s="18"/>
      <c r="I119" s="18"/>
      <c r="J119" s="743"/>
      <c r="K119" s="744"/>
      <c r="L119" s="745"/>
      <c r="M119" s="570"/>
      <c r="N119" s="570"/>
      <c r="O119" s="571"/>
    </row>
    <row r="120" spans="1:26" x14ac:dyDescent="0.2">
      <c r="A120" s="24"/>
      <c r="B120" s="562" t="s">
        <v>337</v>
      </c>
      <c r="C120" s="562"/>
      <c r="D120" s="562"/>
      <c r="E120" s="91"/>
      <c r="F120" s="92">
        <f>SUM(F114:F119)</f>
        <v>6</v>
      </c>
      <c r="G120" s="92">
        <f>SUM(G114:G119)</f>
        <v>0</v>
      </c>
      <c r="H120" s="92">
        <f>SUM(H114:H119)</f>
        <v>0</v>
      </c>
      <c r="I120" s="92">
        <f>SUM(I114:I119)</f>
        <v>0</v>
      </c>
      <c r="J120" s="537">
        <f>+F120+G120+H120+I120</f>
        <v>6</v>
      </c>
      <c r="K120" s="537"/>
      <c r="L120" s="537"/>
    </row>
    <row r="121" spans="1:26" s="26" customFormat="1" ht="15" customHeight="1" x14ac:dyDescent="0.2">
      <c r="A121" s="24"/>
      <c r="B121" s="576" t="s">
        <v>408</v>
      </c>
      <c r="C121" s="576"/>
      <c r="D121" s="576"/>
      <c r="E121" s="576"/>
      <c r="F121" s="576"/>
      <c r="G121" s="576"/>
      <c r="H121" s="576"/>
      <c r="I121" s="576"/>
      <c r="J121" s="576"/>
      <c r="K121" s="576"/>
      <c r="L121" s="576"/>
      <c r="R121" s="48"/>
      <c r="S121" s="721"/>
      <c r="T121" s="721"/>
      <c r="U121" s="721"/>
      <c r="V121" s="721"/>
      <c r="W121" s="721"/>
      <c r="X121" s="721"/>
      <c r="Y121" s="736"/>
      <c r="Z121" s="736"/>
    </row>
    <row r="122" spans="1:26" s="26" customFormat="1" ht="28.5" customHeight="1" x14ac:dyDescent="0.2">
      <c r="A122" s="24"/>
      <c r="B122" s="632" t="s">
        <v>338</v>
      </c>
      <c r="C122" s="632"/>
      <c r="D122" s="632"/>
      <c r="E122" s="632"/>
      <c r="F122" s="632"/>
      <c r="G122" s="632"/>
      <c r="H122" s="632"/>
      <c r="I122" s="632"/>
      <c r="J122" s="75">
        <v>0.02</v>
      </c>
      <c r="K122" s="75"/>
      <c r="L122" s="75">
        <f>(F126+H126)*J122/J126</f>
        <v>0.02</v>
      </c>
      <c r="R122" s="89"/>
      <c r="S122" s="721"/>
      <c r="T122" s="721"/>
      <c r="U122" s="721"/>
      <c r="V122" s="721"/>
      <c r="W122" s="721"/>
      <c r="X122" s="721"/>
      <c r="Y122" s="749"/>
      <c r="Z122" s="749"/>
    </row>
    <row r="123" spans="1:26" ht="15" customHeight="1" x14ac:dyDescent="0.2">
      <c r="B123" s="633" t="s">
        <v>24</v>
      </c>
      <c r="C123" s="633"/>
      <c r="D123" s="633"/>
      <c r="E123" s="633"/>
      <c r="F123" s="76" t="s">
        <v>25</v>
      </c>
      <c r="G123" s="76" t="s">
        <v>26</v>
      </c>
      <c r="H123" s="76" t="s">
        <v>27</v>
      </c>
      <c r="I123" s="76" t="s">
        <v>28</v>
      </c>
      <c r="J123" s="634" t="s">
        <v>29</v>
      </c>
      <c r="K123" s="635"/>
      <c r="L123" s="635"/>
      <c r="O123" s="12"/>
      <c r="P123" s="12"/>
      <c r="Q123" s="12"/>
      <c r="R123" s="89"/>
      <c r="S123" s="721"/>
      <c r="T123" s="721"/>
      <c r="U123" s="721"/>
      <c r="V123" s="721"/>
      <c r="W123" s="721"/>
      <c r="X123" s="721"/>
      <c r="Y123" s="749"/>
      <c r="Z123" s="749"/>
    </row>
    <row r="124" spans="1:26" ht="170.45" customHeight="1" x14ac:dyDescent="0.25">
      <c r="A124" s="63">
        <v>1</v>
      </c>
      <c r="B124" s="501" t="s">
        <v>339</v>
      </c>
      <c r="C124" s="502"/>
      <c r="D124" s="502" t="s">
        <v>339</v>
      </c>
      <c r="E124" s="503"/>
      <c r="F124" s="84">
        <v>1</v>
      </c>
      <c r="G124" s="86"/>
      <c r="H124" s="86"/>
      <c r="I124" s="86"/>
      <c r="J124" s="746" t="s">
        <v>415</v>
      </c>
      <c r="K124" s="747"/>
      <c r="L124" s="748"/>
      <c r="O124" s="46"/>
      <c r="P124" s="43"/>
      <c r="Q124" s="43"/>
      <c r="R124" s="43"/>
      <c r="S124" s="43"/>
      <c r="T124" s="43"/>
      <c r="U124" s="43"/>
      <c r="V124" s="43"/>
      <c r="W124" s="43"/>
      <c r="X124" s="48"/>
      <c r="Y124" s="749"/>
      <c r="Z124" s="749"/>
    </row>
    <row r="125" spans="1:26" ht="90.6" customHeight="1" x14ac:dyDescent="0.2">
      <c r="A125" s="63">
        <v>2</v>
      </c>
      <c r="B125" s="501" t="s">
        <v>416</v>
      </c>
      <c r="C125" s="502"/>
      <c r="D125" s="502"/>
      <c r="E125" s="503"/>
      <c r="F125" s="84">
        <v>1</v>
      </c>
      <c r="G125" s="86"/>
      <c r="H125" s="86"/>
      <c r="I125" s="86"/>
      <c r="J125" s="750" t="s">
        <v>417</v>
      </c>
      <c r="K125" s="750"/>
      <c r="L125" s="750"/>
      <c r="O125" s="46"/>
      <c r="P125" s="53"/>
      <c r="Q125" s="53"/>
      <c r="R125" s="53"/>
      <c r="S125" s="53"/>
      <c r="T125" s="53"/>
      <c r="U125" s="53"/>
      <c r="V125" s="53"/>
      <c r="W125" s="53"/>
      <c r="X125" s="93"/>
      <c r="Y125" s="749"/>
      <c r="Z125" s="749"/>
    </row>
    <row r="126" spans="1:26" ht="15" customHeight="1" x14ac:dyDescent="0.2">
      <c r="B126" s="755" t="s">
        <v>340</v>
      </c>
      <c r="C126" s="756"/>
      <c r="D126" s="756"/>
      <c r="E126" s="757"/>
      <c r="F126" s="94">
        <f>SUM(F124:F125)</f>
        <v>2</v>
      </c>
      <c r="G126" s="94">
        <f>SUM(G124:G125)</f>
        <v>0</v>
      </c>
      <c r="H126" s="94">
        <f>SUM(H124:H125)</f>
        <v>0</v>
      </c>
      <c r="I126" s="94">
        <f>SUM(I124:I125)</f>
        <v>0</v>
      </c>
      <c r="J126" s="754">
        <f>+F126+G126+H126+I126</f>
        <v>2</v>
      </c>
      <c r="K126" s="754"/>
      <c r="L126" s="754"/>
      <c r="O126" s="46"/>
      <c r="P126" s="53"/>
      <c r="Q126" s="53"/>
      <c r="R126" s="53"/>
      <c r="S126" s="53"/>
      <c r="T126" s="53"/>
      <c r="U126" s="53"/>
      <c r="V126" s="53"/>
      <c r="W126" s="53"/>
      <c r="X126" s="93"/>
      <c r="Y126" s="749"/>
      <c r="Z126" s="749"/>
    </row>
    <row r="127" spans="1:26" ht="15" customHeight="1" x14ac:dyDescent="0.2">
      <c r="B127" s="576" t="s">
        <v>408</v>
      </c>
      <c r="C127" s="576"/>
      <c r="D127" s="576"/>
      <c r="E127" s="576"/>
      <c r="F127" s="576"/>
      <c r="G127" s="576"/>
      <c r="H127" s="576"/>
      <c r="I127" s="576"/>
      <c r="J127" s="576"/>
      <c r="K127" s="576"/>
      <c r="L127" s="576"/>
      <c r="O127" s="46"/>
      <c r="P127" s="53"/>
      <c r="Q127" s="53"/>
      <c r="R127" s="53"/>
      <c r="S127" s="53"/>
      <c r="T127" s="53"/>
      <c r="U127" s="53"/>
      <c r="V127" s="53"/>
      <c r="W127" s="53"/>
      <c r="X127" s="93"/>
      <c r="Y127" s="749"/>
      <c r="Z127" s="749"/>
    </row>
    <row r="128" spans="1:26" ht="20.100000000000001" customHeight="1" x14ac:dyDescent="0.2">
      <c r="B128" s="632" t="s">
        <v>341</v>
      </c>
      <c r="C128" s="632"/>
      <c r="D128" s="632"/>
      <c r="E128" s="632"/>
      <c r="F128" s="632"/>
      <c r="G128" s="632"/>
      <c r="H128" s="632"/>
      <c r="I128" s="632"/>
      <c r="J128" s="75">
        <v>0.02</v>
      </c>
      <c r="K128" s="75"/>
      <c r="L128" s="75">
        <f>(F131+H131)*J128/J131</f>
        <v>0.02</v>
      </c>
      <c r="O128" s="46"/>
      <c r="P128" s="53"/>
      <c r="Q128" s="53"/>
      <c r="R128" s="53"/>
      <c r="S128" s="53"/>
      <c r="T128" s="53"/>
      <c r="U128" s="53"/>
      <c r="V128" s="53"/>
      <c r="W128" s="53"/>
      <c r="X128" s="93"/>
      <c r="Y128" s="749"/>
      <c r="Z128" s="749"/>
    </row>
    <row r="129" spans="1:26" ht="15" customHeight="1" x14ac:dyDescent="0.2">
      <c r="B129" s="633" t="s">
        <v>24</v>
      </c>
      <c r="C129" s="633"/>
      <c r="D129" s="633"/>
      <c r="E129" s="633"/>
      <c r="F129" s="76" t="s">
        <v>25</v>
      </c>
      <c r="G129" s="76" t="s">
        <v>26</v>
      </c>
      <c r="H129" s="76" t="s">
        <v>27</v>
      </c>
      <c r="I129" s="76" t="s">
        <v>28</v>
      </c>
      <c r="J129" s="634" t="s">
        <v>29</v>
      </c>
      <c r="K129" s="635"/>
      <c r="L129" s="635"/>
      <c r="O129" s="46"/>
      <c r="P129" s="46"/>
      <c r="Q129" s="46"/>
      <c r="R129" s="95"/>
      <c r="S129" s="96"/>
      <c r="T129" s="96"/>
      <c r="U129" s="96"/>
      <c r="V129" s="96"/>
      <c r="W129" s="96"/>
      <c r="X129" s="96"/>
      <c r="Y129" s="749"/>
      <c r="Z129" s="749"/>
    </row>
    <row r="130" spans="1:26" ht="24" customHeight="1" x14ac:dyDescent="0.2">
      <c r="A130" s="63">
        <v>1</v>
      </c>
      <c r="B130" s="501" t="s">
        <v>418</v>
      </c>
      <c r="C130" s="502"/>
      <c r="D130" s="502" t="s">
        <v>342</v>
      </c>
      <c r="E130" s="503"/>
      <c r="F130" s="86">
        <v>1</v>
      </c>
      <c r="G130" s="86"/>
      <c r="H130" s="86"/>
      <c r="I130" s="86"/>
      <c r="J130" s="578" t="s">
        <v>419</v>
      </c>
      <c r="K130" s="578"/>
      <c r="L130" s="578"/>
      <c r="M130" s="97"/>
      <c r="O130" s="54"/>
      <c r="P130" s="54"/>
      <c r="Q130" s="54"/>
      <c r="R130" s="54"/>
      <c r="S130" s="54"/>
      <c r="T130" s="54"/>
      <c r="U130" s="54"/>
      <c r="V130" s="54"/>
      <c r="W130" s="54"/>
      <c r="X130" s="54"/>
    </row>
    <row r="131" spans="1:26" ht="15" customHeight="1" x14ac:dyDescent="0.2">
      <c r="B131" s="751" t="s">
        <v>343</v>
      </c>
      <c r="C131" s="752"/>
      <c r="D131" s="752"/>
      <c r="E131" s="753"/>
      <c r="F131" s="90">
        <f>SUM(F130:F130)</f>
        <v>1</v>
      </c>
      <c r="G131" s="90">
        <f>SUM(G130:G130)</f>
        <v>0</v>
      </c>
      <c r="H131" s="90">
        <f>SUM(H130:H130)</f>
        <v>0</v>
      </c>
      <c r="I131" s="90">
        <f>SUM(I130:I130)</f>
        <v>0</v>
      </c>
      <c r="J131" s="754">
        <f>+F131+G131+H131+I131</f>
        <v>1</v>
      </c>
      <c r="K131" s="754"/>
      <c r="L131" s="754"/>
      <c r="M131" s="97"/>
      <c r="O131" s="54"/>
      <c r="P131" s="54"/>
      <c r="Q131" s="54"/>
      <c r="R131" s="54"/>
      <c r="S131" s="54"/>
      <c r="T131" s="54"/>
      <c r="U131" s="54"/>
      <c r="V131" s="54"/>
      <c r="W131" s="54"/>
      <c r="X131" s="54"/>
    </row>
    <row r="132" spans="1:26" ht="39.6" customHeight="1" x14ac:dyDescent="0.2">
      <c r="B132" s="576" t="s">
        <v>408</v>
      </c>
      <c r="C132" s="576"/>
      <c r="D132" s="576"/>
      <c r="E132" s="576"/>
      <c r="F132" s="576"/>
      <c r="G132" s="576"/>
      <c r="H132" s="576"/>
      <c r="I132" s="576"/>
      <c r="J132" s="576"/>
      <c r="K132" s="576"/>
      <c r="L132" s="576"/>
      <c r="O132" s="54"/>
      <c r="P132" s="54"/>
      <c r="Q132" s="54"/>
      <c r="R132" s="54"/>
      <c r="S132" s="54"/>
      <c r="T132" s="54"/>
      <c r="U132" s="54"/>
      <c r="V132" s="54"/>
      <c r="W132" s="54"/>
      <c r="X132" s="54"/>
    </row>
    <row r="133" spans="1:26" ht="15" customHeight="1" x14ac:dyDescent="0.2">
      <c r="B133" s="632" t="s">
        <v>344</v>
      </c>
      <c r="C133" s="632"/>
      <c r="D133" s="632"/>
      <c r="E133" s="632"/>
      <c r="F133" s="632"/>
      <c r="G133" s="632"/>
      <c r="H133" s="632"/>
      <c r="I133" s="632"/>
      <c r="J133" s="75">
        <v>0.08</v>
      </c>
      <c r="K133" s="75"/>
      <c r="L133" s="75">
        <f>(F144+H144)*J133/J144</f>
        <v>7.1111111111111111E-2</v>
      </c>
    </row>
    <row r="134" spans="1:26" ht="15" customHeight="1" x14ac:dyDescent="0.2">
      <c r="B134" s="633" t="s">
        <v>24</v>
      </c>
      <c r="C134" s="633"/>
      <c r="D134" s="633"/>
      <c r="E134" s="633"/>
      <c r="F134" s="76" t="s">
        <v>25</v>
      </c>
      <c r="G134" s="76" t="s">
        <v>26</v>
      </c>
      <c r="H134" s="76" t="s">
        <v>27</v>
      </c>
      <c r="I134" s="76" t="s">
        <v>28</v>
      </c>
      <c r="J134" s="634" t="s">
        <v>29</v>
      </c>
      <c r="K134" s="635"/>
      <c r="L134" s="635"/>
    </row>
    <row r="135" spans="1:26" ht="98.1" customHeight="1" x14ac:dyDescent="0.2">
      <c r="A135" s="63">
        <v>1</v>
      </c>
      <c r="B135" s="501" t="s">
        <v>345</v>
      </c>
      <c r="C135" s="502"/>
      <c r="D135" s="502"/>
      <c r="E135" s="503"/>
      <c r="F135" s="105">
        <v>1</v>
      </c>
      <c r="G135" s="105"/>
      <c r="H135" s="86"/>
      <c r="I135" s="105"/>
      <c r="J135" s="758" t="s">
        <v>420</v>
      </c>
      <c r="K135" s="758"/>
      <c r="L135" s="758"/>
    </row>
    <row r="136" spans="1:26" ht="65.099999999999994" customHeight="1" x14ac:dyDescent="0.2">
      <c r="A136" s="63">
        <v>2</v>
      </c>
      <c r="B136" s="501" t="s">
        <v>346</v>
      </c>
      <c r="C136" s="502"/>
      <c r="D136" s="502" t="s">
        <v>346</v>
      </c>
      <c r="E136" s="503"/>
      <c r="F136" s="86">
        <v>1</v>
      </c>
      <c r="G136" s="86"/>
      <c r="H136" s="86"/>
      <c r="I136" s="86"/>
      <c r="J136" s="758" t="s">
        <v>421</v>
      </c>
      <c r="K136" s="758"/>
      <c r="L136" s="758"/>
    </row>
    <row r="137" spans="1:26" ht="65.099999999999994" customHeight="1" x14ac:dyDescent="0.2">
      <c r="A137" s="63">
        <v>3</v>
      </c>
      <c r="B137" s="501" t="s">
        <v>347</v>
      </c>
      <c r="C137" s="502"/>
      <c r="D137" s="502" t="s">
        <v>347</v>
      </c>
      <c r="E137" s="503"/>
      <c r="F137" s="86">
        <v>1</v>
      </c>
      <c r="G137" s="86"/>
      <c r="H137" s="86"/>
      <c r="I137" s="86"/>
      <c r="J137" s="758" t="s">
        <v>422</v>
      </c>
      <c r="K137" s="758"/>
      <c r="L137" s="758"/>
    </row>
    <row r="138" spans="1:26" ht="115.5" customHeight="1" x14ac:dyDescent="0.2">
      <c r="A138" s="63">
        <v>4</v>
      </c>
      <c r="B138" s="501" t="s">
        <v>348</v>
      </c>
      <c r="C138" s="502"/>
      <c r="D138" s="502"/>
      <c r="E138" s="503"/>
      <c r="F138" s="105">
        <v>1</v>
      </c>
      <c r="G138" s="105"/>
      <c r="H138" s="86"/>
      <c r="I138" s="105"/>
      <c r="J138" s="758" t="s">
        <v>423</v>
      </c>
      <c r="K138" s="758"/>
      <c r="L138" s="758"/>
    </row>
    <row r="139" spans="1:26" ht="115.5" customHeight="1" x14ac:dyDescent="0.25">
      <c r="A139" s="63">
        <v>5</v>
      </c>
      <c r="B139" s="501" t="s">
        <v>349</v>
      </c>
      <c r="C139" s="502"/>
      <c r="D139" s="502" t="s">
        <v>349</v>
      </c>
      <c r="E139" s="503"/>
      <c r="F139" s="86">
        <v>1</v>
      </c>
      <c r="G139" s="86"/>
      <c r="H139" s="86"/>
      <c r="I139" s="86"/>
      <c r="J139" s="764" t="s">
        <v>424</v>
      </c>
      <c r="K139" s="764"/>
      <c r="L139" s="764"/>
    </row>
    <row r="140" spans="1:26" ht="105.6" customHeight="1" x14ac:dyDescent="0.25">
      <c r="A140" s="63">
        <v>6</v>
      </c>
      <c r="B140" s="501" t="s">
        <v>350</v>
      </c>
      <c r="C140" s="502"/>
      <c r="D140" s="502" t="s">
        <v>350</v>
      </c>
      <c r="E140" s="503"/>
      <c r="F140" s="86">
        <v>1</v>
      </c>
      <c r="G140" s="86"/>
      <c r="H140" s="86"/>
      <c r="I140" s="86"/>
      <c r="J140" s="764" t="s">
        <v>425</v>
      </c>
      <c r="K140" s="764"/>
      <c r="L140" s="764"/>
    </row>
    <row r="141" spans="1:26" ht="65.099999999999994" customHeight="1" x14ac:dyDescent="0.25">
      <c r="A141" s="63">
        <v>7</v>
      </c>
      <c r="B141" s="501" t="s">
        <v>351</v>
      </c>
      <c r="C141" s="502"/>
      <c r="D141" s="502"/>
      <c r="E141" s="503"/>
      <c r="F141" s="86">
        <v>1</v>
      </c>
      <c r="G141" s="86"/>
      <c r="H141" s="86"/>
      <c r="I141" s="86"/>
      <c r="J141" s="764" t="s">
        <v>426</v>
      </c>
      <c r="K141" s="764"/>
      <c r="L141" s="764"/>
    </row>
    <row r="142" spans="1:26" ht="65.099999999999994" customHeight="1" x14ac:dyDescent="0.2">
      <c r="A142" s="63">
        <v>8</v>
      </c>
      <c r="B142" s="501" t="s">
        <v>352</v>
      </c>
      <c r="C142" s="502"/>
      <c r="D142" s="502"/>
      <c r="E142" s="503"/>
      <c r="F142" s="86">
        <v>1</v>
      </c>
      <c r="G142" s="86"/>
      <c r="H142" s="86"/>
      <c r="I142" s="86"/>
      <c r="J142" s="759" t="s">
        <v>427</v>
      </c>
      <c r="K142" s="759"/>
      <c r="L142" s="759"/>
    </row>
    <row r="143" spans="1:26" s="54" customFormat="1" ht="12" customHeight="1" x14ac:dyDescent="0.2">
      <c r="A143" s="106">
        <v>9</v>
      </c>
      <c r="B143" s="760" t="s">
        <v>428</v>
      </c>
      <c r="C143" s="761"/>
      <c r="D143" s="761"/>
      <c r="E143" s="762"/>
      <c r="F143" s="98"/>
      <c r="G143" s="98"/>
      <c r="H143" s="98"/>
      <c r="I143" s="98">
        <v>1</v>
      </c>
      <c r="J143" s="763"/>
      <c r="K143" s="763"/>
      <c r="L143" s="763"/>
    </row>
    <row r="144" spans="1:26" ht="15" customHeight="1" x14ac:dyDescent="0.2">
      <c r="B144" s="751" t="s">
        <v>353</v>
      </c>
      <c r="C144" s="752"/>
      <c r="D144" s="752"/>
      <c r="E144" s="753"/>
      <c r="F144" s="99">
        <f>SUM(F135:F143)</f>
        <v>8</v>
      </c>
      <c r="G144" s="99">
        <f>SUM(G135:G143)</f>
        <v>0</v>
      </c>
      <c r="H144" s="99">
        <f>SUM(H135:H143)</f>
        <v>0</v>
      </c>
      <c r="I144" s="99">
        <f>SUM(I135:I143)</f>
        <v>1</v>
      </c>
      <c r="J144" s="754">
        <f>+F144+G144+H144+I144</f>
        <v>9</v>
      </c>
      <c r="K144" s="754"/>
      <c r="L144" s="754"/>
    </row>
    <row r="145" spans="1:14" ht="36.950000000000003" customHeight="1" x14ac:dyDescent="0.2">
      <c r="B145" s="576" t="s">
        <v>408</v>
      </c>
      <c r="C145" s="576"/>
      <c r="D145" s="576"/>
      <c r="E145" s="576"/>
      <c r="F145" s="576"/>
      <c r="G145" s="576"/>
      <c r="H145" s="576"/>
      <c r="I145" s="576"/>
      <c r="J145" s="576"/>
      <c r="K145" s="576"/>
      <c r="L145" s="576"/>
    </row>
    <row r="146" spans="1:14" ht="21" customHeight="1" x14ac:dyDescent="0.2">
      <c r="B146" s="632" t="s">
        <v>354</v>
      </c>
      <c r="C146" s="632"/>
      <c r="D146" s="632"/>
      <c r="E146" s="632"/>
      <c r="F146" s="632"/>
      <c r="G146" s="632"/>
      <c r="H146" s="632"/>
      <c r="I146" s="632"/>
      <c r="J146" s="75">
        <v>0.05</v>
      </c>
      <c r="K146" s="75"/>
      <c r="L146" s="75">
        <f>(F157+H157)*J146/J157</f>
        <v>0.05</v>
      </c>
    </row>
    <row r="147" spans="1:14" ht="33.6" customHeight="1" x14ac:dyDescent="0.2">
      <c r="B147" s="633" t="s">
        <v>24</v>
      </c>
      <c r="C147" s="633"/>
      <c r="D147" s="633"/>
      <c r="E147" s="633"/>
      <c r="F147" s="76" t="s">
        <v>25</v>
      </c>
      <c r="G147" s="76" t="s">
        <v>26</v>
      </c>
      <c r="H147" s="76" t="s">
        <v>27</v>
      </c>
      <c r="I147" s="76" t="s">
        <v>28</v>
      </c>
      <c r="J147" s="634" t="s">
        <v>29</v>
      </c>
      <c r="K147" s="635"/>
      <c r="L147" s="635"/>
    </row>
    <row r="148" spans="1:14" ht="105" customHeight="1" x14ac:dyDescent="0.2">
      <c r="A148" s="47">
        <v>1</v>
      </c>
      <c r="B148" s="501" t="s">
        <v>355</v>
      </c>
      <c r="C148" s="502"/>
      <c r="D148" s="502"/>
      <c r="E148" s="503"/>
      <c r="F148" s="86">
        <v>1</v>
      </c>
      <c r="G148" s="86"/>
      <c r="H148" s="86"/>
      <c r="I148" s="86"/>
      <c r="J148" s="750" t="s">
        <v>429</v>
      </c>
      <c r="K148" s="750"/>
      <c r="L148" s="750"/>
    </row>
    <row r="149" spans="1:14" ht="50.1" customHeight="1" x14ac:dyDescent="0.25">
      <c r="A149" s="47">
        <v>2</v>
      </c>
      <c r="B149" s="501" t="s">
        <v>356</v>
      </c>
      <c r="C149" s="502"/>
      <c r="D149" s="502"/>
      <c r="E149" s="503"/>
      <c r="F149" s="84">
        <v>1</v>
      </c>
      <c r="G149" s="86"/>
      <c r="H149" s="86"/>
      <c r="I149" s="86"/>
      <c r="J149" s="667" t="s">
        <v>430</v>
      </c>
      <c r="K149" s="667"/>
      <c r="L149" s="667"/>
    </row>
    <row r="150" spans="1:14" ht="72.599999999999994" customHeight="1" x14ac:dyDescent="0.2">
      <c r="A150" s="47">
        <v>3</v>
      </c>
      <c r="B150" s="501" t="s">
        <v>357</v>
      </c>
      <c r="C150" s="502"/>
      <c r="D150" s="502"/>
      <c r="E150" s="503"/>
      <c r="F150" s="84">
        <v>1</v>
      </c>
      <c r="G150" s="86"/>
      <c r="H150" s="86"/>
      <c r="I150" s="86"/>
      <c r="J150" s="765" t="s">
        <v>431</v>
      </c>
      <c r="K150" s="766"/>
      <c r="L150" s="767"/>
    </row>
    <row r="151" spans="1:14" ht="72.599999999999994" customHeight="1" x14ac:dyDescent="0.2">
      <c r="A151" s="47">
        <v>4</v>
      </c>
      <c r="B151" s="501" t="s">
        <v>358</v>
      </c>
      <c r="C151" s="502"/>
      <c r="D151" s="502"/>
      <c r="E151" s="503"/>
      <c r="F151" s="84">
        <v>1</v>
      </c>
      <c r="G151" s="86"/>
      <c r="H151" s="86"/>
      <c r="I151" s="86"/>
      <c r="J151" s="765" t="s">
        <v>432</v>
      </c>
      <c r="K151" s="766"/>
      <c r="L151" s="767"/>
    </row>
    <row r="152" spans="1:14" ht="101.45" customHeight="1" x14ac:dyDescent="0.2">
      <c r="A152" s="47">
        <v>5</v>
      </c>
      <c r="B152" s="501" t="s">
        <v>359</v>
      </c>
      <c r="C152" s="502"/>
      <c r="D152" s="502"/>
      <c r="E152" s="503"/>
      <c r="F152" s="84">
        <v>1</v>
      </c>
      <c r="G152" s="86"/>
      <c r="H152" s="86"/>
      <c r="I152" s="86"/>
      <c r="J152" s="765" t="s">
        <v>433</v>
      </c>
      <c r="K152" s="766"/>
      <c r="L152" s="767"/>
    </row>
    <row r="153" spans="1:14" ht="127.5" customHeight="1" x14ac:dyDescent="0.2">
      <c r="A153" s="47">
        <v>6</v>
      </c>
      <c r="B153" s="501" t="s">
        <v>360</v>
      </c>
      <c r="C153" s="502"/>
      <c r="D153" s="502"/>
      <c r="E153" s="503"/>
      <c r="F153" s="84">
        <v>1</v>
      </c>
      <c r="G153" s="86"/>
      <c r="H153" s="86"/>
      <c r="I153" s="86"/>
      <c r="J153" s="765" t="s">
        <v>434</v>
      </c>
      <c r="K153" s="766"/>
      <c r="L153" s="767"/>
    </row>
    <row r="154" spans="1:14" ht="59.45" customHeight="1" x14ac:dyDescent="0.2">
      <c r="A154" s="47">
        <v>7</v>
      </c>
      <c r="B154" s="501" t="s">
        <v>361</v>
      </c>
      <c r="C154" s="502"/>
      <c r="D154" s="502"/>
      <c r="E154" s="503"/>
      <c r="F154" s="84">
        <v>1</v>
      </c>
      <c r="G154" s="86"/>
      <c r="H154" s="86"/>
      <c r="I154" s="86"/>
      <c r="J154" s="765" t="s">
        <v>435</v>
      </c>
      <c r="K154" s="766"/>
      <c r="L154" s="767"/>
    </row>
    <row r="155" spans="1:14" ht="72.599999999999994" customHeight="1" x14ac:dyDescent="0.2">
      <c r="A155" s="47">
        <v>8</v>
      </c>
      <c r="B155" s="551" t="s">
        <v>362</v>
      </c>
      <c r="C155" s="551"/>
      <c r="D155" s="551" t="s">
        <v>362</v>
      </c>
      <c r="E155" s="551"/>
      <c r="F155" s="84">
        <v>1</v>
      </c>
      <c r="G155" s="86"/>
      <c r="H155" s="86"/>
      <c r="I155" s="86"/>
      <c r="J155" s="765" t="s">
        <v>436</v>
      </c>
      <c r="K155" s="766"/>
      <c r="L155" s="767"/>
      <c r="M155" s="768"/>
      <c r="N155" s="768"/>
    </row>
    <row r="156" spans="1:14" ht="15" customHeight="1" x14ac:dyDescent="0.2">
      <c r="A156" s="47">
        <v>9</v>
      </c>
      <c r="B156" s="551" t="s">
        <v>437</v>
      </c>
      <c r="C156" s="551"/>
      <c r="D156" s="551"/>
      <c r="E156" s="551"/>
      <c r="F156" s="84">
        <v>1</v>
      </c>
      <c r="G156" s="86"/>
      <c r="H156" s="86"/>
      <c r="I156" s="86"/>
      <c r="J156" s="107"/>
      <c r="K156" s="108"/>
      <c r="L156" s="109"/>
      <c r="M156" s="64"/>
      <c r="N156" s="64"/>
    </row>
    <row r="157" spans="1:14" ht="17.100000000000001" customHeight="1" x14ac:dyDescent="0.2">
      <c r="B157" s="576" t="s">
        <v>363</v>
      </c>
      <c r="C157" s="576"/>
      <c r="D157" s="576"/>
      <c r="E157" s="576"/>
      <c r="F157" s="90">
        <f>SUM(F148:F156)</f>
        <v>9</v>
      </c>
      <c r="G157" s="90">
        <f>SUM(G148:G156)</f>
        <v>0</v>
      </c>
      <c r="H157" s="90">
        <f>SUM(H148:H156)</f>
        <v>0</v>
      </c>
      <c r="I157" s="90">
        <f>SUM(I148:I156)</f>
        <v>0</v>
      </c>
      <c r="J157" s="769">
        <f>+F157+G157+H157+I157</f>
        <v>9</v>
      </c>
      <c r="K157" s="770"/>
      <c r="L157" s="771"/>
    </row>
    <row r="158" spans="1:14" ht="33" customHeight="1" x14ac:dyDescent="0.2">
      <c r="B158" s="576" t="s">
        <v>408</v>
      </c>
      <c r="C158" s="576"/>
      <c r="D158" s="576"/>
      <c r="E158" s="576"/>
      <c r="F158" s="576"/>
      <c r="G158" s="576"/>
      <c r="H158" s="576"/>
      <c r="I158" s="576"/>
      <c r="J158" s="576"/>
      <c r="K158" s="576"/>
      <c r="L158" s="576"/>
    </row>
    <row r="159" spans="1:14" ht="15" customHeight="1" x14ac:dyDescent="0.2">
      <c r="B159" s="632" t="s">
        <v>364</v>
      </c>
      <c r="C159" s="632"/>
      <c r="D159" s="632"/>
      <c r="E159" s="632"/>
      <c r="F159" s="632"/>
      <c r="G159" s="632"/>
      <c r="H159" s="632"/>
      <c r="I159" s="632"/>
      <c r="J159" s="75">
        <v>0.1</v>
      </c>
      <c r="K159" s="75"/>
      <c r="L159" s="75">
        <f>(F168+H168)*J159/J168</f>
        <v>0.1</v>
      </c>
    </row>
    <row r="160" spans="1:14" ht="15" customHeight="1" x14ac:dyDescent="0.2">
      <c r="B160" s="633" t="s">
        <v>24</v>
      </c>
      <c r="C160" s="633"/>
      <c r="D160" s="633"/>
      <c r="E160" s="633"/>
      <c r="F160" s="76" t="s">
        <v>25</v>
      </c>
      <c r="G160" s="76" t="s">
        <v>26</v>
      </c>
      <c r="H160" s="76" t="s">
        <v>27</v>
      </c>
      <c r="I160" s="76" t="s">
        <v>28</v>
      </c>
      <c r="J160" s="634" t="s">
        <v>29</v>
      </c>
      <c r="K160" s="635"/>
      <c r="L160" s="635"/>
    </row>
    <row r="161" spans="1:25" ht="80.099999999999994" customHeight="1" x14ac:dyDescent="0.2">
      <c r="A161" s="63">
        <v>1</v>
      </c>
      <c r="B161" s="501" t="s">
        <v>365</v>
      </c>
      <c r="C161" s="502"/>
      <c r="D161" s="502" t="s">
        <v>366</v>
      </c>
      <c r="E161" s="503"/>
      <c r="F161" s="84">
        <v>1</v>
      </c>
      <c r="G161" s="86"/>
      <c r="H161" s="86"/>
      <c r="I161" s="86"/>
      <c r="J161" s="775" t="s">
        <v>438</v>
      </c>
      <c r="K161" s="776"/>
      <c r="L161" s="777"/>
    </row>
    <row r="162" spans="1:25" ht="69.599999999999994" customHeight="1" x14ac:dyDescent="0.2">
      <c r="A162" s="63">
        <v>2</v>
      </c>
      <c r="B162" s="522" t="s">
        <v>367</v>
      </c>
      <c r="C162" s="523"/>
      <c r="D162" s="523" t="s">
        <v>367</v>
      </c>
      <c r="E162" s="524"/>
      <c r="F162" s="84">
        <v>1</v>
      </c>
      <c r="G162" s="86"/>
      <c r="H162" s="86"/>
      <c r="I162" s="86"/>
      <c r="J162" s="772" t="s">
        <v>439</v>
      </c>
      <c r="K162" s="773"/>
      <c r="L162" s="774"/>
    </row>
    <row r="163" spans="1:25" ht="78" customHeight="1" x14ac:dyDescent="0.2">
      <c r="A163" s="63">
        <v>3</v>
      </c>
      <c r="B163" s="501" t="s">
        <v>368</v>
      </c>
      <c r="C163" s="502"/>
      <c r="D163" s="502" t="s">
        <v>369</v>
      </c>
      <c r="E163" s="503"/>
      <c r="F163" s="86">
        <v>1</v>
      </c>
      <c r="G163" s="86"/>
      <c r="H163" s="86"/>
      <c r="I163" s="86"/>
      <c r="J163" s="772" t="s">
        <v>440</v>
      </c>
      <c r="K163" s="773"/>
      <c r="L163" s="774"/>
    </row>
    <row r="164" spans="1:25" ht="54.6" customHeight="1" x14ac:dyDescent="0.2">
      <c r="A164" s="63">
        <v>4</v>
      </c>
      <c r="B164" s="501" t="s">
        <v>370</v>
      </c>
      <c r="C164" s="502"/>
      <c r="D164" s="502" t="s">
        <v>370</v>
      </c>
      <c r="E164" s="503"/>
      <c r="F164" s="86">
        <v>1</v>
      </c>
      <c r="G164" s="86"/>
      <c r="H164" s="86"/>
      <c r="I164" s="86"/>
      <c r="J164" s="772" t="s">
        <v>441</v>
      </c>
      <c r="K164" s="773"/>
      <c r="L164" s="774"/>
    </row>
    <row r="165" spans="1:25" ht="84.95" customHeight="1" x14ac:dyDescent="0.2">
      <c r="A165" s="63">
        <v>5</v>
      </c>
      <c r="B165" s="501" t="s">
        <v>371</v>
      </c>
      <c r="C165" s="502"/>
      <c r="D165" s="502" t="s">
        <v>371</v>
      </c>
      <c r="E165" s="503"/>
      <c r="F165" s="86">
        <v>1</v>
      </c>
      <c r="G165" s="86"/>
      <c r="H165" s="86"/>
      <c r="I165" s="86"/>
      <c r="J165" s="772" t="s">
        <v>442</v>
      </c>
      <c r="K165" s="773"/>
      <c r="L165" s="774"/>
    </row>
    <row r="166" spans="1:25" ht="96" customHeight="1" x14ac:dyDescent="0.2">
      <c r="A166" s="63">
        <v>6</v>
      </c>
      <c r="B166" s="501" t="s">
        <v>372</v>
      </c>
      <c r="C166" s="502"/>
      <c r="D166" s="502" t="s">
        <v>372</v>
      </c>
      <c r="E166" s="503"/>
      <c r="F166" s="86">
        <v>1</v>
      </c>
      <c r="G166" s="86"/>
      <c r="H166" s="86"/>
      <c r="I166" s="86"/>
      <c r="J166" s="772" t="s">
        <v>443</v>
      </c>
      <c r="K166" s="773"/>
      <c r="L166" s="774"/>
    </row>
    <row r="167" spans="1:25" ht="59.45" customHeight="1" x14ac:dyDescent="0.2">
      <c r="A167" s="63">
        <v>7</v>
      </c>
      <c r="B167" s="551" t="s">
        <v>373</v>
      </c>
      <c r="C167" s="551"/>
      <c r="D167" s="551" t="s">
        <v>374</v>
      </c>
      <c r="E167" s="551"/>
      <c r="F167" s="86">
        <v>1</v>
      </c>
      <c r="G167" s="86"/>
      <c r="H167" s="86"/>
      <c r="I167" s="86"/>
      <c r="J167" s="772" t="s">
        <v>444</v>
      </c>
      <c r="K167" s="773"/>
      <c r="L167" s="774"/>
    </row>
    <row r="168" spans="1:25" x14ac:dyDescent="0.2">
      <c r="A168" s="24"/>
      <c r="B168" s="778" t="s">
        <v>375</v>
      </c>
      <c r="C168" s="778"/>
      <c r="D168" s="778"/>
      <c r="E168" s="778"/>
      <c r="F168" s="101">
        <f>SUM(F161:F167)</f>
        <v>7</v>
      </c>
      <c r="G168" s="102">
        <f>SUM(G161:G167)</f>
        <v>0</v>
      </c>
      <c r="H168" s="102">
        <f>SUM(H161:H167)</f>
        <v>0</v>
      </c>
      <c r="I168" s="102">
        <f>SUM(I161:I167)</f>
        <v>0</v>
      </c>
      <c r="J168" s="779">
        <f>+F168+G168+H168+I168</f>
        <v>7</v>
      </c>
      <c r="K168" s="779"/>
      <c r="L168" s="779"/>
    </row>
    <row r="169" spans="1:25" x14ac:dyDescent="0.2">
      <c r="A169" s="24"/>
      <c r="B169" s="576" t="s">
        <v>408</v>
      </c>
      <c r="C169" s="576"/>
      <c r="D169" s="576"/>
      <c r="E169" s="576"/>
      <c r="F169" s="576"/>
      <c r="G169" s="576"/>
      <c r="H169" s="576"/>
      <c r="I169" s="576"/>
      <c r="J169" s="576"/>
      <c r="K169" s="576"/>
      <c r="L169" s="576"/>
    </row>
    <row r="170" spans="1:25" x14ac:dyDescent="0.2">
      <c r="B170" s="623" t="s">
        <v>232</v>
      </c>
      <c r="C170" s="624"/>
      <c r="D170" s="624"/>
      <c r="E170" s="624"/>
      <c r="F170" s="624"/>
      <c r="G170" s="624"/>
      <c r="H170" s="624"/>
      <c r="I170" s="624"/>
      <c r="J170" s="624"/>
      <c r="K170" s="624"/>
      <c r="L170" s="624"/>
    </row>
    <row r="171" spans="1:25" x14ac:dyDescent="0.2">
      <c r="B171" s="619" t="s">
        <v>233</v>
      </c>
      <c r="C171" s="620"/>
      <c r="D171" s="621"/>
      <c r="E171" s="619" t="s">
        <v>234</v>
      </c>
      <c r="F171" s="620"/>
      <c r="G171" s="620"/>
      <c r="H171" s="620"/>
      <c r="I171" s="620"/>
      <c r="J171" s="620"/>
      <c r="K171" s="620"/>
      <c r="L171" s="621"/>
    </row>
    <row r="172" spans="1:25" x14ac:dyDescent="0.2">
      <c r="B172" s="622" t="s">
        <v>235</v>
      </c>
      <c r="C172" s="622"/>
      <c r="D172" s="622"/>
      <c r="E172" s="619" t="s">
        <v>236</v>
      </c>
      <c r="F172" s="620"/>
      <c r="G172" s="620"/>
      <c r="H172" s="620"/>
      <c r="I172" s="620"/>
      <c r="J172" s="620"/>
      <c r="K172" s="620"/>
      <c r="L172" s="621"/>
    </row>
    <row r="173" spans="1:25" x14ac:dyDescent="0.2">
      <c r="B173" s="619" t="s">
        <v>237</v>
      </c>
      <c r="C173" s="620"/>
      <c r="D173" s="621"/>
      <c r="E173" s="619" t="s">
        <v>238</v>
      </c>
      <c r="F173" s="620"/>
      <c r="G173" s="620"/>
      <c r="H173" s="620"/>
      <c r="I173" s="620"/>
      <c r="J173" s="620"/>
      <c r="K173" s="620"/>
      <c r="L173" s="621"/>
    </row>
    <row r="174" spans="1:25" x14ac:dyDescent="0.2">
      <c r="B174" s="622" t="s">
        <v>239</v>
      </c>
      <c r="C174" s="622"/>
      <c r="D174" s="622"/>
      <c r="E174" s="619" t="s">
        <v>240</v>
      </c>
      <c r="F174" s="620"/>
      <c r="G174" s="620"/>
      <c r="H174" s="620"/>
      <c r="I174" s="620"/>
      <c r="J174" s="620"/>
      <c r="K174" s="620"/>
      <c r="L174" s="621"/>
    </row>
    <row r="175" spans="1:25" x14ac:dyDescent="0.2">
      <c r="N175" s="67"/>
      <c r="O175" s="66"/>
      <c r="P175" s="66"/>
      <c r="Q175" s="66"/>
      <c r="R175" s="66"/>
      <c r="S175" s="66"/>
      <c r="T175" s="66"/>
      <c r="U175" s="66"/>
      <c r="V175" s="66"/>
      <c r="W175" s="67"/>
      <c r="X175" s="66"/>
      <c r="Y175" s="66"/>
    </row>
    <row r="176" spans="1:25" x14ac:dyDescent="0.2">
      <c r="N176" s="67"/>
      <c r="O176" s="66"/>
      <c r="P176" s="66"/>
      <c r="Q176" s="66"/>
      <c r="R176" s="66"/>
      <c r="S176" s="66"/>
      <c r="T176" s="66"/>
      <c r="U176" s="66"/>
      <c r="V176" s="66"/>
      <c r="W176" s="67"/>
      <c r="X176" s="66"/>
      <c r="Y176" s="66"/>
    </row>
    <row r="177" spans="1:25" x14ac:dyDescent="0.2">
      <c r="B177" s="780" t="s">
        <v>445</v>
      </c>
      <c r="C177" s="781"/>
      <c r="D177" s="781"/>
      <c r="E177" s="781"/>
      <c r="F177" s="781"/>
      <c r="G177" s="781"/>
      <c r="H177" s="781"/>
      <c r="I177" s="781"/>
      <c r="J177" s="781"/>
      <c r="K177" s="781"/>
      <c r="L177" s="781"/>
      <c r="M177" s="781"/>
      <c r="N177" s="782"/>
      <c r="O177" s="46"/>
      <c r="P177" s="46"/>
      <c r="Q177" s="46"/>
      <c r="R177" s="46"/>
      <c r="S177" s="46"/>
      <c r="T177" s="46"/>
      <c r="U177" s="46"/>
      <c r="V177" s="46"/>
      <c r="W177" s="46"/>
      <c r="X177" s="46"/>
      <c r="Y177" s="46"/>
    </row>
    <row r="178" spans="1:25" x14ac:dyDescent="0.2">
      <c r="B178" s="780" t="s">
        <v>446</v>
      </c>
      <c r="C178" s="781"/>
      <c r="D178" s="781"/>
      <c r="E178" s="781"/>
      <c r="F178" s="781"/>
      <c r="G178" s="781"/>
      <c r="H178" s="781"/>
      <c r="I178" s="781"/>
      <c r="J178" s="781"/>
      <c r="K178" s="781"/>
      <c r="L178" s="781"/>
      <c r="M178" s="781"/>
      <c r="N178" s="782"/>
      <c r="O178" s="66"/>
      <c r="P178" s="66"/>
      <c r="Q178" s="66"/>
      <c r="R178" s="66"/>
      <c r="S178" s="66"/>
      <c r="T178" s="66"/>
      <c r="U178" s="66"/>
      <c r="V178" s="66"/>
      <c r="W178" s="783"/>
      <c r="X178" s="783"/>
      <c r="Y178" s="783"/>
    </row>
    <row r="179" spans="1:25" ht="42" customHeight="1" x14ac:dyDescent="0.2">
      <c r="B179" s="110" t="s">
        <v>447</v>
      </c>
      <c r="C179" s="110" t="s">
        <v>448</v>
      </c>
      <c r="D179" s="110" t="s">
        <v>449</v>
      </c>
      <c r="E179" s="110" t="s">
        <v>450</v>
      </c>
      <c r="F179" s="110" t="s">
        <v>25</v>
      </c>
      <c r="G179" s="110" t="s">
        <v>26</v>
      </c>
      <c r="H179" s="110" t="s">
        <v>27</v>
      </c>
      <c r="I179" s="110" t="s">
        <v>28</v>
      </c>
      <c r="J179" s="784" t="s">
        <v>241</v>
      </c>
      <c r="K179" s="785"/>
      <c r="L179" s="786"/>
      <c r="M179" s="111" t="s">
        <v>451</v>
      </c>
      <c r="N179" s="110" t="s">
        <v>452</v>
      </c>
      <c r="O179" s="66"/>
      <c r="P179" s="66"/>
      <c r="Q179" s="66"/>
      <c r="R179" s="66"/>
      <c r="S179" s="66"/>
      <c r="T179" s="66"/>
      <c r="U179" s="66"/>
      <c r="V179" s="66"/>
      <c r="W179" s="67"/>
      <c r="X179" s="66"/>
      <c r="Y179" s="66"/>
    </row>
    <row r="180" spans="1:25" ht="24.75" customHeight="1" x14ac:dyDescent="0.2">
      <c r="B180" s="112" t="s">
        <v>453</v>
      </c>
      <c r="C180" s="113"/>
      <c r="D180" s="114"/>
      <c r="E180" s="114"/>
      <c r="F180" s="113"/>
      <c r="G180" s="113"/>
      <c r="H180" s="113"/>
      <c r="I180" s="113"/>
      <c r="J180" s="787"/>
      <c r="K180" s="787"/>
      <c r="L180" s="787"/>
      <c r="M180" s="91"/>
      <c r="N180" s="115"/>
      <c r="O180" s="66"/>
      <c r="P180" s="66"/>
      <c r="Q180" s="66"/>
      <c r="R180" s="66"/>
      <c r="S180" s="66"/>
      <c r="T180" s="66"/>
      <c r="U180" s="66"/>
      <c r="V180" s="66"/>
      <c r="W180" s="67"/>
      <c r="X180" s="66"/>
      <c r="Y180" s="66"/>
    </row>
    <row r="181" spans="1:25" ht="24.75" customHeight="1" x14ac:dyDescent="0.2">
      <c r="B181" s="112" t="s">
        <v>454</v>
      </c>
      <c r="C181" s="113"/>
      <c r="D181" s="114"/>
      <c r="E181" s="114"/>
      <c r="F181" s="113"/>
      <c r="G181" s="113"/>
      <c r="H181" s="113"/>
      <c r="I181" s="113"/>
      <c r="J181" s="787"/>
      <c r="K181" s="787"/>
      <c r="L181" s="787"/>
      <c r="M181" s="91"/>
      <c r="N181" s="115"/>
      <c r="O181" s="66"/>
      <c r="P181" s="66"/>
      <c r="Q181" s="66"/>
      <c r="R181" s="66"/>
      <c r="S181" s="66"/>
      <c r="T181" s="66"/>
      <c r="U181" s="66"/>
      <c r="V181" s="66"/>
      <c r="W181" s="67"/>
      <c r="X181" s="66"/>
      <c r="Y181" s="66"/>
    </row>
    <row r="182" spans="1:25" ht="24.75" customHeight="1" x14ac:dyDescent="0.2">
      <c r="B182" s="112" t="s">
        <v>102</v>
      </c>
      <c r="C182" s="113"/>
      <c r="D182" s="114"/>
      <c r="E182" s="114"/>
      <c r="F182" s="113"/>
      <c r="G182" s="113"/>
      <c r="H182" s="113"/>
      <c r="I182" s="113"/>
      <c r="J182" s="787"/>
      <c r="K182" s="787"/>
      <c r="L182" s="787"/>
      <c r="M182" s="91"/>
      <c r="N182" s="115"/>
      <c r="O182" s="66"/>
      <c r="P182" s="66"/>
      <c r="Q182" s="66"/>
      <c r="R182" s="66"/>
      <c r="S182" s="66"/>
      <c r="T182" s="66"/>
      <c r="U182" s="66"/>
      <c r="V182" s="66"/>
      <c r="W182" s="67"/>
      <c r="X182" s="66"/>
      <c r="Y182" s="66"/>
    </row>
    <row r="183" spans="1:25" ht="24.75" customHeight="1" x14ac:dyDescent="0.2">
      <c r="B183" s="116" t="s">
        <v>455</v>
      </c>
      <c r="C183" s="113"/>
      <c r="D183" s="114"/>
      <c r="E183" s="114"/>
      <c r="F183" s="113"/>
      <c r="G183" s="113"/>
      <c r="H183" s="113"/>
      <c r="I183" s="113"/>
      <c r="J183" s="787"/>
      <c r="K183" s="787"/>
      <c r="L183" s="787"/>
      <c r="M183" s="91"/>
      <c r="N183" s="115"/>
      <c r="O183" s="67"/>
      <c r="P183" s="67"/>
      <c r="Q183" s="67"/>
      <c r="R183" s="67"/>
      <c r="S183" s="67"/>
      <c r="T183" s="67"/>
      <c r="U183" s="67"/>
      <c r="V183" s="67"/>
      <c r="W183" s="67"/>
      <c r="X183" s="67"/>
      <c r="Y183" s="67"/>
    </row>
    <row r="184" spans="1:25" ht="24.75" customHeight="1" x14ac:dyDescent="0.2">
      <c r="B184" s="116" t="s">
        <v>456</v>
      </c>
      <c r="C184" s="113"/>
      <c r="D184" s="114"/>
      <c r="E184" s="114"/>
      <c r="F184" s="113"/>
      <c r="G184" s="113"/>
      <c r="H184" s="113"/>
      <c r="I184" s="113"/>
      <c r="J184" s="787"/>
      <c r="K184" s="787"/>
      <c r="L184" s="787"/>
      <c r="M184" s="91"/>
      <c r="N184" s="91"/>
    </row>
    <row r="185" spans="1:25" ht="24.75" customHeight="1" x14ac:dyDescent="0.2">
      <c r="B185" s="112" t="s">
        <v>457</v>
      </c>
      <c r="C185" s="113"/>
      <c r="D185" s="114"/>
      <c r="E185" s="114"/>
      <c r="F185" s="113"/>
      <c r="G185" s="113"/>
      <c r="H185" s="113"/>
      <c r="I185" s="113"/>
      <c r="J185" s="787"/>
      <c r="K185" s="787"/>
      <c r="L185" s="787"/>
      <c r="M185" s="91"/>
      <c r="N185" s="91"/>
    </row>
    <row r="186" spans="1:25" ht="24.75" customHeight="1" x14ac:dyDescent="0.2">
      <c r="B186" s="112" t="s">
        <v>458</v>
      </c>
      <c r="C186" s="113"/>
      <c r="D186" s="114"/>
      <c r="E186" s="114"/>
      <c r="F186" s="113"/>
      <c r="G186" s="113"/>
      <c r="H186" s="113"/>
      <c r="I186" s="113"/>
      <c r="J186" s="787"/>
      <c r="K186" s="787"/>
      <c r="L186" s="787"/>
      <c r="M186" s="91"/>
      <c r="N186" s="91"/>
    </row>
    <row r="187" spans="1:25" ht="24.75" customHeight="1" x14ac:dyDescent="0.2">
      <c r="B187" s="112" t="s">
        <v>459</v>
      </c>
      <c r="C187" s="113"/>
      <c r="D187" s="114"/>
      <c r="E187" s="114"/>
      <c r="F187" s="113"/>
      <c r="G187" s="113"/>
      <c r="H187" s="113"/>
      <c r="I187" s="113"/>
      <c r="J187" s="787"/>
      <c r="K187" s="787"/>
      <c r="L187" s="787"/>
      <c r="M187" s="91"/>
      <c r="N187" s="91"/>
    </row>
    <row r="188" spans="1:25" ht="24.75" customHeight="1" x14ac:dyDescent="0.2">
      <c r="B188" s="112" t="s">
        <v>354</v>
      </c>
      <c r="C188" s="113"/>
      <c r="D188" s="114"/>
      <c r="E188" s="114"/>
      <c r="F188" s="113"/>
      <c r="G188" s="113"/>
      <c r="H188" s="113"/>
      <c r="I188" s="113"/>
      <c r="J188" s="787"/>
      <c r="K188" s="787"/>
      <c r="L188" s="787"/>
      <c r="M188" s="91"/>
      <c r="N188" s="91"/>
    </row>
    <row r="189" spans="1:25" ht="24.75" customHeight="1" x14ac:dyDescent="0.2">
      <c r="B189" s="112" t="s">
        <v>460</v>
      </c>
      <c r="C189" s="113"/>
      <c r="D189" s="114"/>
      <c r="E189" s="114"/>
      <c r="F189" s="113"/>
      <c r="G189" s="113"/>
      <c r="H189" s="113"/>
      <c r="I189" s="113"/>
      <c r="J189" s="787"/>
      <c r="K189" s="787"/>
      <c r="L189" s="787"/>
      <c r="M189" s="91"/>
      <c r="N189" s="91"/>
    </row>
    <row r="190" spans="1:25" s="57" customFormat="1" ht="24.75" customHeight="1" x14ac:dyDescent="0.2">
      <c r="A190" s="55"/>
      <c r="B190" s="117" t="s">
        <v>376</v>
      </c>
      <c r="C190" s="118"/>
      <c r="D190" s="119"/>
      <c r="E190" s="119"/>
      <c r="F190" s="118"/>
      <c r="G190" s="118"/>
      <c r="H190" s="118"/>
      <c r="I190" s="118"/>
      <c r="J190" s="787"/>
      <c r="K190" s="787"/>
      <c r="L190" s="787"/>
      <c r="M190" s="120"/>
      <c r="N190" s="120"/>
    </row>
  </sheetData>
  <mergeCells count="324">
    <mergeCell ref="J188:L188"/>
    <mergeCell ref="J189:L189"/>
    <mergeCell ref="J190:L190"/>
    <mergeCell ref="J182:L182"/>
    <mergeCell ref="J183:L183"/>
    <mergeCell ref="J184:L184"/>
    <mergeCell ref="J185:L185"/>
    <mergeCell ref="J186:L186"/>
    <mergeCell ref="J187:L187"/>
    <mergeCell ref="B177:N177"/>
    <mergeCell ref="B178:N178"/>
    <mergeCell ref="W178:Y178"/>
    <mergeCell ref="J179:L179"/>
    <mergeCell ref="J180:L180"/>
    <mergeCell ref="J181:L181"/>
    <mergeCell ref="B172:D172"/>
    <mergeCell ref="E172:L172"/>
    <mergeCell ref="B173:D173"/>
    <mergeCell ref="E173:L173"/>
    <mergeCell ref="B174:D174"/>
    <mergeCell ref="E174:L174"/>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09:E110"/>
    <mergeCell ref="J109:L110"/>
    <mergeCell ref="B111:L111"/>
    <mergeCell ref="B112:I112"/>
    <mergeCell ref="M112:N112"/>
    <mergeCell ref="B113:E113"/>
    <mergeCell ref="J113:L113"/>
    <mergeCell ref="B107:E107"/>
    <mergeCell ref="F107:I107"/>
    <mergeCell ref="P107:R107"/>
    <mergeCell ref="S107:U107"/>
    <mergeCell ref="B108:E108"/>
    <mergeCell ref="F108:I108"/>
    <mergeCell ref="P108:R108"/>
    <mergeCell ref="C105:E105"/>
    <mergeCell ref="F105:I105"/>
    <mergeCell ref="Q105:S105"/>
    <mergeCell ref="T105:V105"/>
    <mergeCell ref="B106:E106"/>
    <mergeCell ref="F106:I106"/>
    <mergeCell ref="Q106:S106"/>
    <mergeCell ref="Q103:S103"/>
    <mergeCell ref="T103:V103"/>
    <mergeCell ref="C104:E104"/>
    <mergeCell ref="F104:I104"/>
    <mergeCell ref="Q104:S104"/>
    <mergeCell ref="T104:V104"/>
    <mergeCell ref="Q101:S101"/>
    <mergeCell ref="T101:V101"/>
    <mergeCell ref="C102:E102"/>
    <mergeCell ref="F102:I102"/>
    <mergeCell ref="Q102:S102"/>
    <mergeCell ref="T102:V102"/>
    <mergeCell ref="B98:L98"/>
    <mergeCell ref="B99:I99"/>
    <mergeCell ref="C100:E100"/>
    <mergeCell ref="F100:I100"/>
    <mergeCell ref="J100:L100"/>
    <mergeCell ref="C101:E101"/>
    <mergeCell ref="F101:I101"/>
    <mergeCell ref="J101:L108"/>
    <mergeCell ref="C103:E103"/>
    <mergeCell ref="F103:I103"/>
    <mergeCell ref="B95:E95"/>
    <mergeCell ref="J95:L95"/>
    <mergeCell ref="B96:E96"/>
    <mergeCell ref="J96:L96"/>
    <mergeCell ref="B97:E97"/>
    <mergeCell ref="J97:L97"/>
    <mergeCell ref="B91:E91"/>
    <mergeCell ref="J91:L91"/>
    <mergeCell ref="B92:L92"/>
    <mergeCell ref="B93:I93"/>
    <mergeCell ref="B94:E94"/>
    <mergeCell ref="J94:L94"/>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62:E62"/>
    <mergeCell ref="J62:L62"/>
    <mergeCell ref="B63:E63"/>
    <mergeCell ref="J63:L63"/>
    <mergeCell ref="B64:E64"/>
    <mergeCell ref="F64:L64"/>
    <mergeCell ref="B57:E57"/>
    <mergeCell ref="B58:E58"/>
    <mergeCell ref="B59:E59"/>
    <mergeCell ref="B60:E60"/>
    <mergeCell ref="J60:L60"/>
    <mergeCell ref="B61:E61"/>
    <mergeCell ref="J61:L61"/>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42:E42"/>
    <mergeCell ref="J42:L42"/>
    <mergeCell ref="B43:E43"/>
    <mergeCell ref="J43:L43"/>
    <mergeCell ref="B44:E44"/>
    <mergeCell ref="J44:L44"/>
    <mergeCell ref="B38:E38"/>
    <mergeCell ref="J38:L38"/>
    <mergeCell ref="B39:E39"/>
    <mergeCell ref="J39:L39"/>
    <mergeCell ref="M39:M41"/>
    <mergeCell ref="B40:E40"/>
    <mergeCell ref="J40:L40"/>
    <mergeCell ref="B41:E41"/>
    <mergeCell ref="J41:L41"/>
    <mergeCell ref="B35:E35"/>
    <mergeCell ref="J35:L35"/>
    <mergeCell ref="B36:E36"/>
    <mergeCell ref="J36:L36"/>
    <mergeCell ref="B37:E37"/>
    <mergeCell ref="J37:L37"/>
    <mergeCell ref="B32:E32"/>
    <mergeCell ref="J32:L32"/>
    <mergeCell ref="B33:E33"/>
    <mergeCell ref="J33:L33"/>
    <mergeCell ref="B34:E34"/>
    <mergeCell ref="J34:L34"/>
    <mergeCell ref="B27:E27"/>
    <mergeCell ref="J27:L27"/>
    <mergeCell ref="B28:E28"/>
    <mergeCell ref="J28:L28"/>
    <mergeCell ref="A29:A31"/>
    <mergeCell ref="B29:B31"/>
    <mergeCell ref="C29:D29"/>
    <mergeCell ref="J29:L31"/>
    <mergeCell ref="C30:D30"/>
    <mergeCell ref="C31:D31"/>
    <mergeCell ref="B24:E24"/>
    <mergeCell ref="J24:L24"/>
    <mergeCell ref="B25:E25"/>
    <mergeCell ref="J25:L25"/>
    <mergeCell ref="B26:E26"/>
    <mergeCell ref="J26:L26"/>
    <mergeCell ref="B21:I21"/>
    <mergeCell ref="B22:E22"/>
    <mergeCell ref="J22:L22"/>
    <mergeCell ref="B23:E23"/>
    <mergeCell ref="J23:L23"/>
    <mergeCell ref="N23:P23"/>
    <mergeCell ref="B19:C19"/>
    <mergeCell ref="D19:E19"/>
    <mergeCell ref="F19:H19"/>
    <mergeCell ref="I19:J19"/>
    <mergeCell ref="K19:L19"/>
    <mergeCell ref="B20:J20"/>
    <mergeCell ref="C16:L16"/>
    <mergeCell ref="C17:L17"/>
    <mergeCell ref="C18:L18"/>
    <mergeCell ref="B10:B12"/>
    <mergeCell ref="F10:G10"/>
    <mergeCell ref="H10:I10"/>
    <mergeCell ref="F11:G11"/>
    <mergeCell ref="H11:I11"/>
    <mergeCell ref="F12:G12"/>
    <mergeCell ref="H12:I12"/>
    <mergeCell ref="A1:A5"/>
    <mergeCell ref="B1:H1"/>
    <mergeCell ref="C2:L4"/>
    <mergeCell ref="B5:H5"/>
    <mergeCell ref="A6:H7"/>
    <mergeCell ref="B9:L9"/>
    <mergeCell ref="C13:L13"/>
    <mergeCell ref="C14:L14"/>
    <mergeCell ref="C15:L15"/>
  </mergeCells>
  <conditionalFormatting sqref="J109">
    <cfRule type="cellIs" dxfId="96" priority="37" operator="notEqual">
      <formula>#REF!</formula>
    </cfRule>
  </conditionalFormatting>
  <conditionalFormatting sqref="J126:L126">
    <cfRule type="cellIs" dxfId="95" priority="35" operator="notEqual">
      <formula>$A$125</formula>
    </cfRule>
    <cfRule type="cellIs" dxfId="94" priority="36" operator="notEqual">
      <formula>#REF!</formula>
    </cfRule>
  </conditionalFormatting>
  <conditionalFormatting sqref="J131:L131">
    <cfRule type="cellIs" dxfId="93" priority="33" operator="notEqual">
      <formula>$A$130</formula>
    </cfRule>
    <cfRule type="cellIs" dxfId="92" priority="34" operator="notEqual">
      <formula>#REF!</formula>
    </cfRule>
  </conditionalFormatting>
  <conditionalFormatting sqref="L159">
    <cfRule type="cellIs" dxfId="91" priority="31" operator="lessThan">
      <formula>$J$159</formula>
    </cfRule>
    <cfRule type="cellIs" dxfId="90" priority="32" operator="lessThan">
      <formula>$J$159</formula>
    </cfRule>
  </conditionalFormatting>
  <conditionalFormatting sqref="J168:L168">
    <cfRule type="cellIs" dxfId="89" priority="29" operator="notEqual">
      <formula>$A$167</formula>
    </cfRule>
    <cfRule type="cellIs" dxfId="88" priority="30" operator="notEqual">
      <formula>#REF!</formula>
    </cfRule>
  </conditionalFormatting>
  <conditionalFormatting sqref="J81:L81">
    <cfRule type="cellIs" dxfId="87" priority="28" operator="notEqual">
      <formula>#REF!</formula>
    </cfRule>
  </conditionalFormatting>
  <conditionalFormatting sqref="L146">
    <cfRule type="cellIs" dxfId="86" priority="26" operator="lessThan">
      <formula>$J$159</formula>
    </cfRule>
    <cfRule type="cellIs" dxfId="85" priority="27" operator="lessThan">
      <formula>$J$159</formula>
    </cfRule>
  </conditionalFormatting>
  <conditionalFormatting sqref="L133">
    <cfRule type="cellIs" dxfId="84" priority="24" operator="lessThan">
      <formula>$J$159</formula>
    </cfRule>
    <cfRule type="cellIs" dxfId="83" priority="25" operator="lessThan">
      <formula>$J$159</formula>
    </cfRule>
  </conditionalFormatting>
  <conditionalFormatting sqref="L128">
    <cfRule type="cellIs" dxfId="82" priority="22" operator="lessThan">
      <formula>$J$159</formula>
    </cfRule>
    <cfRule type="cellIs" dxfId="81" priority="23" operator="lessThan">
      <formula>$J$159</formula>
    </cfRule>
  </conditionalFormatting>
  <conditionalFormatting sqref="L122">
    <cfRule type="cellIs" dxfId="80" priority="20" operator="lessThan">
      <formula>$J$159</formula>
    </cfRule>
    <cfRule type="cellIs" dxfId="79" priority="21" operator="lessThan">
      <formula>$J$159</formula>
    </cfRule>
  </conditionalFormatting>
  <conditionalFormatting sqref="L112">
    <cfRule type="cellIs" dxfId="78" priority="18" operator="lessThan">
      <formula>$J$159</formula>
    </cfRule>
    <cfRule type="cellIs" dxfId="77" priority="19" operator="lessThan">
      <formula>$J$159</formula>
    </cfRule>
  </conditionalFormatting>
  <conditionalFormatting sqref="L99">
    <cfRule type="cellIs" dxfId="76" priority="16" operator="lessThan">
      <formula>$J$159</formula>
    </cfRule>
    <cfRule type="cellIs" dxfId="75" priority="17" operator="lessThan">
      <formula>$J$159</formula>
    </cfRule>
  </conditionalFormatting>
  <conditionalFormatting sqref="L93">
    <cfRule type="cellIs" dxfId="74" priority="14" operator="lessThan">
      <formula>$J$159</formula>
    </cfRule>
    <cfRule type="cellIs" dxfId="73" priority="15" operator="lessThan">
      <formula>$J$159</formula>
    </cfRule>
  </conditionalFormatting>
  <conditionalFormatting sqref="L83">
    <cfRule type="cellIs" dxfId="72" priority="11" operator="lessThan">
      <formula>$J$83</formula>
    </cfRule>
    <cfRule type="cellIs" dxfId="71" priority="12" operator="lessThan">
      <formula>$J$159</formula>
    </cfRule>
    <cfRule type="cellIs" dxfId="70" priority="13" operator="lessThan">
      <formula>$J$159</formula>
    </cfRule>
  </conditionalFormatting>
  <conditionalFormatting sqref="L21">
    <cfRule type="cellIs" dxfId="69" priority="8" operator="lessThan">
      <formula>$J$21</formula>
    </cfRule>
    <cfRule type="cellIs" dxfId="68" priority="9" operator="lessThan">
      <formula>$J$159</formula>
    </cfRule>
    <cfRule type="cellIs" dxfId="67" priority="10" operator="lessThan">
      <formula>$J$159</formula>
    </cfRule>
  </conditionalFormatting>
  <conditionalFormatting sqref="J81:L81">
    <cfRule type="cellIs" dxfId="66" priority="7" operator="notEqual">
      <formula>$A$80</formula>
    </cfRule>
  </conditionalFormatting>
  <conditionalFormatting sqref="J109:L110">
    <cfRule type="cellIs" dxfId="65" priority="6" operator="notEqual">
      <formula>$A$101</formula>
    </cfRule>
  </conditionalFormatting>
  <conditionalFormatting sqref="J120:L120">
    <cfRule type="cellIs" dxfId="64" priority="5" operator="notEqual">
      <formula>$A$119</formula>
    </cfRule>
  </conditionalFormatting>
  <conditionalFormatting sqref="J91:L91">
    <cfRule type="cellIs" dxfId="63" priority="4" operator="notEqual">
      <formula>$A$90</formula>
    </cfRule>
  </conditionalFormatting>
  <conditionalFormatting sqref="J97:L97">
    <cfRule type="cellIs" dxfId="62" priority="3" operator="notEqual">
      <formula>$A$96</formula>
    </cfRule>
  </conditionalFormatting>
  <conditionalFormatting sqref="J144:L144">
    <cfRule type="cellIs" dxfId="61" priority="2" operator="notEqual">
      <formula>$A$143</formula>
    </cfRule>
  </conditionalFormatting>
  <conditionalFormatting sqref="J157:L157">
    <cfRule type="cellIs" dxfId="6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5"/>
  <sheetViews>
    <sheetView tabSelected="1" topLeftCell="A62" workbookViewId="0">
      <selection activeCell="AH16" sqref="AH16"/>
    </sheetView>
  </sheetViews>
  <sheetFormatPr baseColWidth="10" defaultRowHeight="15" x14ac:dyDescent="0.25"/>
  <cols>
    <col min="1" max="1" width="5.5703125" style="419" customWidth="1"/>
    <col min="2" max="2" width="11" style="423" customWidth="1"/>
    <col min="3" max="3" width="40.5703125" customWidth="1"/>
    <col min="4" max="4" width="3.7109375" customWidth="1"/>
    <col min="5" max="5" width="6" customWidth="1"/>
    <col min="6" max="6" width="3.7109375" customWidth="1"/>
    <col min="7" max="7" width="5.5703125" customWidth="1"/>
    <col min="8" max="9" width="3.7109375" customWidth="1"/>
    <col min="10" max="12" width="3.7109375" style="466" customWidth="1"/>
    <col min="13" max="13" width="4.85546875" customWidth="1"/>
    <col min="14" max="14" width="4.42578125" customWidth="1"/>
    <col min="15" max="15" width="4.5703125" customWidth="1"/>
    <col min="16" max="22" width="3.7109375" customWidth="1"/>
    <col min="23" max="23" width="3.7109375" style="476" customWidth="1"/>
    <col min="24" max="25" width="3.7109375" customWidth="1"/>
    <col min="26" max="26" width="3.7109375" style="476" customWidth="1"/>
    <col min="27" max="32" width="3.7109375" customWidth="1"/>
    <col min="33" max="33" width="7.28515625" customWidth="1"/>
    <col min="34" max="34" width="11.42578125" style="449"/>
  </cols>
  <sheetData>
    <row r="1" spans="1:34" s="3" customFormat="1" ht="12.75" x14ac:dyDescent="0.2">
      <c r="A1" s="450"/>
      <c r="B1" s="453"/>
      <c r="C1" s="425"/>
      <c r="D1" s="425"/>
      <c r="E1" s="425"/>
      <c r="F1" s="425"/>
      <c r="G1" s="425"/>
      <c r="H1" s="425"/>
      <c r="I1" s="425"/>
      <c r="J1" s="477"/>
      <c r="K1" s="477"/>
      <c r="L1" s="477"/>
      <c r="M1" s="425"/>
      <c r="N1" s="425"/>
      <c r="O1" s="425"/>
      <c r="P1" s="456"/>
      <c r="Q1" s="456"/>
      <c r="R1" s="456"/>
      <c r="S1" s="456"/>
      <c r="T1" s="456"/>
      <c r="U1" s="456"/>
      <c r="V1" s="456"/>
      <c r="W1" s="467"/>
      <c r="X1" s="456"/>
      <c r="Y1" s="456"/>
      <c r="Z1" s="467"/>
      <c r="AA1" s="456"/>
      <c r="AB1" s="456"/>
      <c r="AC1" s="456"/>
      <c r="AD1" s="456"/>
      <c r="AE1" s="425"/>
      <c r="AF1" s="425"/>
      <c r="AG1" s="425"/>
      <c r="AH1" s="443"/>
    </row>
    <row r="2" spans="1:34" s="3" customFormat="1" ht="15" customHeight="1" x14ac:dyDescent="0.2">
      <c r="A2" s="450"/>
      <c r="B2" s="454"/>
      <c r="C2" s="12"/>
      <c r="D2" s="795" t="s">
        <v>903</v>
      </c>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796"/>
    </row>
    <row r="3" spans="1:34" s="3" customFormat="1" ht="12.75" x14ac:dyDescent="0.2">
      <c r="A3" s="450"/>
      <c r="B3" s="454"/>
      <c r="C3" s="12"/>
      <c r="D3" s="795"/>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796"/>
    </row>
    <row r="4" spans="1:34" s="3" customFormat="1" ht="12.75" x14ac:dyDescent="0.2">
      <c r="A4" s="450"/>
      <c r="B4" s="454"/>
      <c r="C4" s="12"/>
      <c r="D4" s="795"/>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796"/>
    </row>
    <row r="5" spans="1:34" s="3" customFormat="1" ht="12.75" x14ac:dyDescent="0.2">
      <c r="A5" s="450"/>
      <c r="B5" s="426"/>
      <c r="C5" s="12"/>
      <c r="D5" s="12"/>
      <c r="E5" s="12"/>
      <c r="F5" s="12"/>
      <c r="G5" s="427"/>
      <c r="H5" s="427"/>
      <c r="I5" s="427"/>
      <c r="J5" s="46"/>
      <c r="K5" s="46"/>
      <c r="L5" s="46"/>
      <c r="M5" s="12"/>
      <c r="N5" s="12"/>
      <c r="O5" s="12"/>
      <c r="P5" s="12"/>
      <c r="Q5" s="12"/>
      <c r="R5" s="12"/>
      <c r="S5" s="12"/>
      <c r="T5" s="12"/>
      <c r="U5" s="12"/>
      <c r="V5" s="12"/>
      <c r="W5" s="468"/>
      <c r="X5" s="12"/>
      <c r="Y5" s="12"/>
      <c r="Z5" s="468"/>
      <c r="AA5" s="12"/>
      <c r="AB5" s="12"/>
      <c r="AC5" s="12"/>
      <c r="AD5" s="12"/>
      <c r="AE5" s="12"/>
      <c r="AF5" s="12"/>
      <c r="AG5" s="12"/>
      <c r="AH5" s="444"/>
    </row>
    <row r="6" spans="1:34" s="3" customFormat="1" ht="21.75" customHeight="1" x14ac:dyDescent="0.2">
      <c r="A6" s="450"/>
      <c r="B6" s="426"/>
      <c r="C6" s="12"/>
      <c r="D6" s="12"/>
      <c r="E6" s="12"/>
      <c r="F6" s="12"/>
      <c r="G6" s="12"/>
      <c r="H6" s="12"/>
      <c r="I6" s="12"/>
      <c r="J6" s="46"/>
      <c r="K6" s="46"/>
      <c r="L6" s="46"/>
      <c r="M6" s="12"/>
      <c r="N6" s="12"/>
      <c r="O6" s="12"/>
      <c r="P6" s="12"/>
      <c r="Q6" s="12"/>
      <c r="R6" s="12"/>
      <c r="S6" s="12"/>
      <c r="T6" s="12"/>
      <c r="U6" s="12"/>
      <c r="V6" s="12"/>
      <c r="W6" s="468"/>
      <c r="X6" s="12"/>
      <c r="Y6" s="12"/>
      <c r="Z6" s="468"/>
      <c r="AA6" s="12"/>
      <c r="AB6" s="12"/>
      <c r="AC6" s="12"/>
      <c r="AD6" s="12"/>
      <c r="AE6" s="12"/>
      <c r="AF6" s="12"/>
      <c r="AG6" s="12"/>
      <c r="AH6" s="444"/>
    </row>
    <row r="7" spans="1:34" x14ac:dyDescent="0.25">
      <c r="B7" s="810" t="s">
        <v>882</v>
      </c>
      <c r="C7" s="810"/>
      <c r="D7" s="797" t="s">
        <v>974</v>
      </c>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row>
    <row r="8" spans="1:34" x14ac:dyDescent="0.25">
      <c r="B8" s="810" t="s">
        <v>883</v>
      </c>
      <c r="C8" s="810"/>
      <c r="D8" s="798" t="s">
        <v>927</v>
      </c>
      <c r="E8" s="798"/>
      <c r="F8" s="798"/>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row>
    <row r="9" spans="1:34" x14ac:dyDescent="0.25">
      <c r="B9" s="810" t="s">
        <v>821</v>
      </c>
      <c r="C9" s="810"/>
      <c r="D9" s="798" t="s">
        <v>931</v>
      </c>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row>
    <row r="10" spans="1:34" x14ac:dyDescent="0.25">
      <c r="B10" s="810" t="s">
        <v>884</v>
      </c>
      <c r="C10" s="810"/>
      <c r="D10" s="798" t="s">
        <v>885</v>
      </c>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row>
    <row r="11" spans="1:34" ht="69" customHeight="1" x14ac:dyDescent="0.25">
      <c r="A11" s="451"/>
      <c r="B11" s="811" t="s">
        <v>900</v>
      </c>
      <c r="C11" s="812"/>
      <c r="D11" s="813" t="s">
        <v>932</v>
      </c>
      <c r="E11" s="813"/>
      <c r="F11" s="813"/>
      <c r="G11" s="799" t="s">
        <v>937</v>
      </c>
      <c r="H11" s="799"/>
      <c r="I11" s="799"/>
      <c r="J11" s="799" t="s">
        <v>938</v>
      </c>
      <c r="K11" s="799"/>
      <c r="L11" s="799"/>
      <c r="M11" s="799" t="s">
        <v>943</v>
      </c>
      <c r="N11" s="799"/>
      <c r="O11" s="799"/>
      <c r="P11" s="799" t="s">
        <v>942</v>
      </c>
      <c r="Q11" s="799"/>
      <c r="R11" s="799"/>
      <c r="S11" s="799" t="s">
        <v>946</v>
      </c>
      <c r="T11" s="799"/>
      <c r="U11" s="799"/>
      <c r="V11" s="799" t="s">
        <v>951</v>
      </c>
      <c r="W11" s="799"/>
      <c r="X11" s="799"/>
      <c r="Y11" s="799" t="s">
        <v>953</v>
      </c>
      <c r="Z11" s="799"/>
      <c r="AA11" s="799"/>
      <c r="AB11" s="799" t="s">
        <v>957</v>
      </c>
      <c r="AC11" s="799"/>
      <c r="AD11" s="799"/>
      <c r="AE11" s="799" t="s">
        <v>959</v>
      </c>
      <c r="AF11" s="799"/>
      <c r="AG11" s="799"/>
      <c r="AH11" s="445">
        <v>10</v>
      </c>
    </row>
    <row r="12" spans="1:34" ht="15" customHeight="1" x14ac:dyDescent="0.25">
      <c r="B12" s="803" t="s">
        <v>886</v>
      </c>
      <c r="C12" s="424" t="s">
        <v>904</v>
      </c>
      <c r="D12" s="420" t="s">
        <v>25</v>
      </c>
      <c r="E12" s="421" t="s">
        <v>26</v>
      </c>
      <c r="F12" s="422" t="s">
        <v>27</v>
      </c>
      <c r="G12" s="420" t="s">
        <v>25</v>
      </c>
      <c r="H12" s="421" t="s">
        <v>26</v>
      </c>
      <c r="I12" s="422" t="s">
        <v>27</v>
      </c>
      <c r="J12" s="420" t="s">
        <v>25</v>
      </c>
      <c r="K12" s="421" t="s">
        <v>26</v>
      </c>
      <c r="L12" s="422" t="s">
        <v>27</v>
      </c>
      <c r="M12" s="420" t="s">
        <v>25</v>
      </c>
      <c r="N12" s="421" t="s">
        <v>26</v>
      </c>
      <c r="O12" s="422" t="s">
        <v>27</v>
      </c>
      <c r="P12" s="420" t="s">
        <v>25</v>
      </c>
      <c r="Q12" s="421" t="s">
        <v>26</v>
      </c>
      <c r="R12" s="422" t="s">
        <v>27</v>
      </c>
      <c r="S12" s="420" t="s">
        <v>25</v>
      </c>
      <c r="T12" s="421" t="s">
        <v>26</v>
      </c>
      <c r="U12" s="422" t="s">
        <v>27</v>
      </c>
      <c r="V12" s="420" t="s">
        <v>25</v>
      </c>
      <c r="W12" s="421" t="s">
        <v>26</v>
      </c>
      <c r="X12" s="422" t="s">
        <v>27</v>
      </c>
      <c r="Y12" s="420" t="s">
        <v>25</v>
      </c>
      <c r="Z12" s="421" t="s">
        <v>26</v>
      </c>
      <c r="AA12" s="422" t="s">
        <v>27</v>
      </c>
      <c r="AB12" s="420" t="s">
        <v>25</v>
      </c>
      <c r="AC12" s="421" t="s">
        <v>26</v>
      </c>
      <c r="AD12" s="422" t="s">
        <v>27</v>
      </c>
      <c r="AE12" s="420" t="s">
        <v>25</v>
      </c>
      <c r="AF12" s="421" t="s">
        <v>26</v>
      </c>
      <c r="AG12" s="422" t="s">
        <v>27</v>
      </c>
      <c r="AH12" s="446"/>
    </row>
    <row r="13" spans="1:34" s="476" customFormat="1" x14ac:dyDescent="0.25">
      <c r="A13" s="479">
        <v>1</v>
      </c>
      <c r="B13" s="803"/>
      <c r="C13" s="480" t="s">
        <v>887</v>
      </c>
      <c r="D13" s="469">
        <v>1</v>
      </c>
      <c r="E13" s="469"/>
      <c r="F13" s="469"/>
      <c r="G13" s="469">
        <v>1</v>
      </c>
      <c r="H13" s="469"/>
      <c r="I13" s="469"/>
      <c r="J13" s="469">
        <v>1</v>
      </c>
      <c r="K13" s="469"/>
      <c r="L13" s="469"/>
      <c r="M13" s="469">
        <v>1</v>
      </c>
      <c r="N13" s="469"/>
      <c r="O13" s="469"/>
      <c r="P13" s="469">
        <v>1</v>
      </c>
      <c r="Q13" s="469"/>
      <c r="R13" s="469"/>
      <c r="S13" s="469">
        <v>1</v>
      </c>
      <c r="T13" s="469"/>
      <c r="U13" s="469"/>
      <c r="V13" s="469">
        <v>1</v>
      </c>
      <c r="W13" s="469"/>
      <c r="X13" s="469"/>
      <c r="Y13" s="469">
        <v>1</v>
      </c>
      <c r="Z13" s="469"/>
      <c r="AA13" s="469"/>
      <c r="AB13" s="469">
        <v>1</v>
      </c>
      <c r="AC13" s="469"/>
      <c r="AD13" s="469"/>
      <c r="AE13" s="469">
        <v>1</v>
      </c>
      <c r="AF13" s="469"/>
      <c r="AG13" s="469"/>
      <c r="AH13" s="446">
        <f>SUM(D13:AG13)</f>
        <v>10</v>
      </c>
    </row>
    <row r="14" spans="1:34" x14ac:dyDescent="0.25">
      <c r="A14" s="450">
        <v>2</v>
      </c>
      <c r="B14" s="803"/>
      <c r="C14" s="480" t="s">
        <v>888</v>
      </c>
      <c r="D14" s="428">
        <v>1</v>
      </c>
      <c r="E14" s="428"/>
      <c r="F14" s="428"/>
      <c r="G14" s="428"/>
      <c r="H14" s="428"/>
      <c r="I14" s="428">
        <v>1</v>
      </c>
      <c r="J14" s="459"/>
      <c r="K14" s="459"/>
      <c r="L14" s="459">
        <v>1</v>
      </c>
      <c r="M14" s="428"/>
      <c r="N14" s="428"/>
      <c r="O14" s="428">
        <v>1</v>
      </c>
      <c r="P14" s="428"/>
      <c r="Q14" s="428"/>
      <c r="R14" s="428">
        <v>1</v>
      </c>
      <c r="S14" s="428"/>
      <c r="T14" s="428">
        <v>1</v>
      </c>
      <c r="U14" s="428"/>
      <c r="V14" s="428">
        <v>1</v>
      </c>
      <c r="W14" s="469"/>
      <c r="X14" s="428"/>
      <c r="Y14" s="428"/>
      <c r="Z14" s="469"/>
      <c r="AA14" s="428">
        <v>1</v>
      </c>
      <c r="AB14" s="428"/>
      <c r="AC14" s="428"/>
      <c r="AD14" s="428">
        <v>1</v>
      </c>
      <c r="AE14" s="428">
        <v>1</v>
      </c>
      <c r="AF14" s="428"/>
      <c r="AG14" s="428"/>
      <c r="AH14" s="446">
        <f t="shared" ref="AH14:AH15" si="0">SUM(D14:AG14)</f>
        <v>10</v>
      </c>
    </row>
    <row r="15" spans="1:34" x14ac:dyDescent="0.25">
      <c r="A15" s="452"/>
      <c r="B15" s="803"/>
      <c r="C15" s="1144" t="s">
        <v>376</v>
      </c>
      <c r="D15" s="429">
        <f>SUM(D13:D14)</f>
        <v>2</v>
      </c>
      <c r="E15" s="429">
        <f t="shared" ref="E15:AG15" si="1">SUM(E13:E14)</f>
        <v>0</v>
      </c>
      <c r="F15" s="429">
        <f t="shared" si="1"/>
        <v>0</v>
      </c>
      <c r="G15" s="429">
        <f t="shared" si="1"/>
        <v>1</v>
      </c>
      <c r="H15" s="429">
        <f t="shared" si="1"/>
        <v>0</v>
      </c>
      <c r="I15" s="429">
        <f t="shared" si="1"/>
        <v>1</v>
      </c>
      <c r="J15" s="460">
        <f t="shared" si="1"/>
        <v>1</v>
      </c>
      <c r="K15" s="460">
        <f t="shared" si="1"/>
        <v>0</v>
      </c>
      <c r="L15" s="460">
        <f t="shared" si="1"/>
        <v>1</v>
      </c>
      <c r="M15" s="429">
        <f t="shared" si="1"/>
        <v>1</v>
      </c>
      <c r="N15" s="429">
        <f t="shared" si="1"/>
        <v>0</v>
      </c>
      <c r="O15" s="429">
        <f t="shared" si="1"/>
        <v>1</v>
      </c>
      <c r="P15" s="429">
        <f t="shared" ref="P15:R15" si="2">SUM(P13:P14)</f>
        <v>1</v>
      </c>
      <c r="Q15" s="429">
        <f t="shared" si="2"/>
        <v>0</v>
      </c>
      <c r="R15" s="429">
        <f t="shared" si="2"/>
        <v>1</v>
      </c>
      <c r="S15" s="429">
        <f t="shared" ref="S15:AD15" si="3">SUM(S13:S14)</f>
        <v>1</v>
      </c>
      <c r="T15" s="429">
        <f t="shared" si="3"/>
        <v>1</v>
      </c>
      <c r="U15" s="429">
        <f t="shared" si="3"/>
        <v>0</v>
      </c>
      <c r="V15" s="429">
        <f t="shared" si="3"/>
        <v>2</v>
      </c>
      <c r="W15" s="470">
        <f t="shared" si="3"/>
        <v>0</v>
      </c>
      <c r="X15" s="429">
        <f t="shared" si="3"/>
        <v>0</v>
      </c>
      <c r="Y15" s="429">
        <f t="shared" si="3"/>
        <v>1</v>
      </c>
      <c r="Z15" s="470">
        <f t="shared" si="3"/>
        <v>0</v>
      </c>
      <c r="AA15" s="429">
        <f t="shared" si="3"/>
        <v>1</v>
      </c>
      <c r="AB15" s="429">
        <f t="shared" si="3"/>
        <v>1</v>
      </c>
      <c r="AC15" s="429">
        <f t="shared" si="3"/>
        <v>0</v>
      </c>
      <c r="AD15" s="429">
        <f t="shared" si="3"/>
        <v>1</v>
      </c>
      <c r="AE15" s="429">
        <f t="shared" si="1"/>
        <v>2</v>
      </c>
      <c r="AF15" s="429">
        <f t="shared" si="1"/>
        <v>0</v>
      </c>
      <c r="AG15" s="429">
        <f t="shared" si="1"/>
        <v>0</v>
      </c>
      <c r="AH15" s="446">
        <f t="shared" si="0"/>
        <v>20</v>
      </c>
    </row>
    <row r="16" spans="1:34" ht="96.75" customHeight="1" x14ac:dyDescent="0.25">
      <c r="B16" s="803"/>
      <c r="C16" s="457" t="s">
        <v>975</v>
      </c>
      <c r="D16" s="804" t="s">
        <v>992</v>
      </c>
      <c r="E16" s="804"/>
      <c r="F16" s="804"/>
      <c r="G16" s="804" t="s">
        <v>993</v>
      </c>
      <c r="H16" s="804"/>
      <c r="I16" s="804"/>
      <c r="J16" s="805" t="s">
        <v>991</v>
      </c>
      <c r="K16" s="805"/>
      <c r="L16" s="805"/>
      <c r="M16" s="805" t="s">
        <v>945</v>
      </c>
      <c r="N16" s="805"/>
      <c r="O16" s="805"/>
      <c r="P16" s="805" t="s">
        <v>944</v>
      </c>
      <c r="Q16" s="805"/>
      <c r="R16" s="805"/>
      <c r="S16" s="809" t="s">
        <v>947</v>
      </c>
      <c r="T16" s="805"/>
      <c r="U16" s="805"/>
      <c r="V16" s="805" t="s">
        <v>950</v>
      </c>
      <c r="W16" s="805"/>
      <c r="X16" s="805"/>
      <c r="Y16" s="805" t="s">
        <v>955</v>
      </c>
      <c r="Z16" s="805"/>
      <c r="AA16" s="805"/>
      <c r="AB16" s="805" t="s">
        <v>956</v>
      </c>
      <c r="AC16" s="805"/>
      <c r="AD16" s="805"/>
      <c r="AE16" s="805" t="s">
        <v>960</v>
      </c>
      <c r="AF16" s="805"/>
      <c r="AG16" s="805"/>
      <c r="AH16" s="446"/>
    </row>
    <row r="17" spans="1:34" ht="32.25" customHeight="1" x14ac:dyDescent="0.25">
      <c r="B17" s="803" t="s">
        <v>889</v>
      </c>
      <c r="C17" s="430" t="s">
        <v>926</v>
      </c>
      <c r="D17" s="431" t="s">
        <v>25</v>
      </c>
      <c r="E17" s="432" t="s">
        <v>26</v>
      </c>
      <c r="F17" s="433" t="s">
        <v>27</v>
      </c>
      <c r="G17" s="431" t="s">
        <v>25</v>
      </c>
      <c r="H17" s="432" t="s">
        <v>26</v>
      </c>
      <c r="I17" s="433" t="s">
        <v>27</v>
      </c>
      <c r="J17" s="431" t="s">
        <v>25</v>
      </c>
      <c r="K17" s="432" t="s">
        <v>26</v>
      </c>
      <c r="L17" s="433" t="s">
        <v>27</v>
      </c>
      <c r="M17" s="431" t="s">
        <v>25</v>
      </c>
      <c r="N17" s="432" t="s">
        <v>26</v>
      </c>
      <c r="O17" s="433" t="s">
        <v>27</v>
      </c>
      <c r="P17" s="431" t="s">
        <v>25</v>
      </c>
      <c r="Q17" s="432" t="s">
        <v>26</v>
      </c>
      <c r="R17" s="433" t="s">
        <v>27</v>
      </c>
      <c r="S17" s="431" t="s">
        <v>25</v>
      </c>
      <c r="T17" s="432" t="s">
        <v>26</v>
      </c>
      <c r="U17" s="433" t="s">
        <v>27</v>
      </c>
      <c r="V17" s="431" t="s">
        <v>25</v>
      </c>
      <c r="W17" s="432" t="s">
        <v>26</v>
      </c>
      <c r="X17" s="433" t="s">
        <v>27</v>
      </c>
      <c r="Y17" s="431" t="s">
        <v>25</v>
      </c>
      <c r="Z17" s="432" t="s">
        <v>26</v>
      </c>
      <c r="AA17" s="433" t="s">
        <v>27</v>
      </c>
      <c r="AB17" s="431" t="s">
        <v>25</v>
      </c>
      <c r="AC17" s="432" t="s">
        <v>26</v>
      </c>
      <c r="AD17" s="433" t="s">
        <v>27</v>
      </c>
      <c r="AE17" s="431" t="s">
        <v>25</v>
      </c>
      <c r="AF17" s="432" t="s">
        <v>26</v>
      </c>
      <c r="AG17" s="433" t="s">
        <v>27</v>
      </c>
      <c r="AH17" s="446"/>
    </row>
    <row r="18" spans="1:34" ht="26.25" x14ac:dyDescent="0.25">
      <c r="A18" s="450">
        <v>1</v>
      </c>
      <c r="B18" s="802"/>
      <c r="C18" s="480" t="s">
        <v>901</v>
      </c>
      <c r="D18" s="478">
        <v>1</v>
      </c>
      <c r="E18" s="478"/>
      <c r="F18" s="478"/>
      <c r="G18" s="478">
        <v>1</v>
      </c>
      <c r="H18" s="478"/>
      <c r="I18" s="478"/>
      <c r="J18" s="478">
        <v>1</v>
      </c>
      <c r="K18" s="478"/>
      <c r="L18" s="478"/>
      <c r="M18" s="478">
        <v>1</v>
      </c>
      <c r="N18" s="478"/>
      <c r="O18" s="478"/>
      <c r="P18" s="478">
        <v>1</v>
      </c>
      <c r="Q18" s="478"/>
      <c r="R18" s="478"/>
      <c r="S18" s="478">
        <v>1</v>
      </c>
      <c r="T18" s="478"/>
      <c r="U18" s="478"/>
      <c r="V18" s="478">
        <v>1</v>
      </c>
      <c r="W18" s="478"/>
      <c r="X18" s="478"/>
      <c r="Y18" s="478">
        <v>1</v>
      </c>
      <c r="Z18" s="478"/>
      <c r="AA18" s="478"/>
      <c r="AB18" s="478">
        <v>1</v>
      </c>
      <c r="AC18" s="478"/>
      <c r="AD18" s="478"/>
      <c r="AE18" s="478">
        <v>1</v>
      </c>
      <c r="AF18" s="478"/>
      <c r="AG18" s="478"/>
      <c r="AH18" s="446">
        <f t="shared" ref="AH18:AH21" si="4">SUM(D18:AG18)</f>
        <v>10</v>
      </c>
    </row>
    <row r="19" spans="1:34" ht="64.5" x14ac:dyDescent="0.25">
      <c r="A19" s="450">
        <v>2</v>
      </c>
      <c r="B19" s="802"/>
      <c r="C19" s="480" t="s">
        <v>925</v>
      </c>
      <c r="D19" s="478"/>
      <c r="E19" s="478">
        <v>1</v>
      </c>
      <c r="F19" s="478"/>
      <c r="G19" s="478"/>
      <c r="H19" s="478">
        <v>1</v>
      </c>
      <c r="I19" s="478"/>
      <c r="J19" s="478"/>
      <c r="K19" s="478">
        <v>1</v>
      </c>
      <c r="L19" s="478"/>
      <c r="M19" s="478">
        <v>1</v>
      </c>
      <c r="N19" s="478"/>
      <c r="O19" s="478"/>
      <c r="P19" s="478">
        <v>1</v>
      </c>
      <c r="Q19" s="478"/>
      <c r="R19" s="478"/>
      <c r="S19" s="478">
        <v>1</v>
      </c>
      <c r="T19" s="478"/>
      <c r="U19" s="478"/>
      <c r="V19" s="478">
        <v>1</v>
      </c>
      <c r="W19" s="478"/>
      <c r="X19" s="478"/>
      <c r="Y19" s="478">
        <v>1</v>
      </c>
      <c r="Z19" s="478"/>
      <c r="AA19" s="478"/>
      <c r="AB19" s="478">
        <v>1</v>
      </c>
      <c r="AC19" s="478"/>
      <c r="AD19" s="478"/>
      <c r="AE19" s="478">
        <v>1</v>
      </c>
      <c r="AF19" s="478"/>
      <c r="AG19" s="478"/>
      <c r="AH19" s="446">
        <f t="shared" si="4"/>
        <v>10</v>
      </c>
    </row>
    <row r="20" spans="1:34" x14ac:dyDescent="0.25">
      <c r="A20" s="450">
        <v>3</v>
      </c>
      <c r="B20" s="802"/>
      <c r="C20" s="480" t="s">
        <v>902</v>
      </c>
      <c r="D20" s="478">
        <v>1</v>
      </c>
      <c r="E20" s="478"/>
      <c r="F20" s="478"/>
      <c r="G20" s="478">
        <v>1</v>
      </c>
      <c r="H20" s="478"/>
      <c r="I20" s="478"/>
      <c r="J20" s="478">
        <v>1</v>
      </c>
      <c r="K20" s="478"/>
      <c r="L20" s="478"/>
      <c r="M20" s="478">
        <v>1</v>
      </c>
      <c r="N20" s="478"/>
      <c r="O20" s="478"/>
      <c r="P20" s="478">
        <v>1</v>
      </c>
      <c r="Q20" s="478"/>
      <c r="R20" s="478"/>
      <c r="S20" s="478">
        <v>1</v>
      </c>
      <c r="T20" s="478"/>
      <c r="U20" s="478"/>
      <c r="V20" s="478">
        <v>1</v>
      </c>
      <c r="W20" s="478"/>
      <c r="X20" s="478"/>
      <c r="Y20" s="478">
        <v>1</v>
      </c>
      <c r="Z20" s="478"/>
      <c r="AA20" s="478"/>
      <c r="AB20" s="478">
        <v>1</v>
      </c>
      <c r="AC20" s="478"/>
      <c r="AD20" s="478"/>
      <c r="AE20" s="478">
        <v>1</v>
      </c>
      <c r="AF20" s="478"/>
      <c r="AG20" s="478"/>
      <c r="AH20" s="446">
        <f t="shared" si="4"/>
        <v>10</v>
      </c>
    </row>
    <row r="21" spans="1:34" x14ac:dyDescent="0.25">
      <c r="A21" s="452"/>
      <c r="B21" s="802"/>
      <c r="C21" s="1144" t="s">
        <v>376</v>
      </c>
      <c r="D21" s="434">
        <f>SUM(D18:D20)</f>
        <v>2</v>
      </c>
      <c r="E21" s="434">
        <f t="shared" ref="E21:AG21" si="5">SUM(E18:E20)</f>
        <v>1</v>
      </c>
      <c r="F21" s="434">
        <f t="shared" si="5"/>
        <v>0</v>
      </c>
      <c r="G21" s="434">
        <f t="shared" si="5"/>
        <v>2</v>
      </c>
      <c r="H21" s="434">
        <f t="shared" si="5"/>
        <v>1</v>
      </c>
      <c r="I21" s="434">
        <f t="shared" si="5"/>
        <v>0</v>
      </c>
      <c r="J21" s="461">
        <f t="shared" si="5"/>
        <v>2</v>
      </c>
      <c r="K21" s="461">
        <f t="shared" si="5"/>
        <v>1</v>
      </c>
      <c r="L21" s="461">
        <f t="shared" si="5"/>
        <v>0</v>
      </c>
      <c r="M21" s="434">
        <f t="shared" si="5"/>
        <v>3</v>
      </c>
      <c r="N21" s="434">
        <f t="shared" si="5"/>
        <v>0</v>
      </c>
      <c r="O21" s="434">
        <f t="shared" si="5"/>
        <v>0</v>
      </c>
      <c r="P21" s="434">
        <f t="shared" ref="P21:R21" si="6">SUM(P18:P20)</f>
        <v>3</v>
      </c>
      <c r="Q21" s="434">
        <f t="shared" si="6"/>
        <v>0</v>
      </c>
      <c r="R21" s="434">
        <f t="shared" si="6"/>
        <v>0</v>
      </c>
      <c r="S21" s="434">
        <f t="shared" ref="S21:AD21" si="7">SUM(S18:S20)</f>
        <v>3</v>
      </c>
      <c r="T21" s="434">
        <f t="shared" si="7"/>
        <v>0</v>
      </c>
      <c r="U21" s="434">
        <f t="shared" si="7"/>
        <v>0</v>
      </c>
      <c r="V21" s="434">
        <f t="shared" si="7"/>
        <v>3</v>
      </c>
      <c r="W21" s="471">
        <f t="shared" si="7"/>
        <v>0</v>
      </c>
      <c r="X21" s="434">
        <f t="shared" si="7"/>
        <v>0</v>
      </c>
      <c r="Y21" s="434">
        <f t="shared" si="7"/>
        <v>3</v>
      </c>
      <c r="Z21" s="471">
        <f t="shared" si="7"/>
        <v>0</v>
      </c>
      <c r="AA21" s="434">
        <f t="shared" si="7"/>
        <v>0</v>
      </c>
      <c r="AB21" s="434">
        <f t="shared" si="7"/>
        <v>3</v>
      </c>
      <c r="AC21" s="434">
        <f t="shared" si="7"/>
        <v>0</v>
      </c>
      <c r="AD21" s="434">
        <f t="shared" si="7"/>
        <v>0</v>
      </c>
      <c r="AE21" s="434">
        <f t="shared" si="5"/>
        <v>3</v>
      </c>
      <c r="AF21" s="434">
        <f t="shared" si="5"/>
        <v>0</v>
      </c>
      <c r="AG21" s="434">
        <f t="shared" si="5"/>
        <v>0</v>
      </c>
      <c r="AH21" s="446">
        <f t="shared" si="4"/>
        <v>30</v>
      </c>
    </row>
    <row r="22" spans="1:34" ht="90" customHeight="1" x14ac:dyDescent="0.25">
      <c r="B22" s="802"/>
      <c r="C22" s="1145" t="s">
        <v>976</v>
      </c>
      <c r="D22" s="806" t="s">
        <v>933</v>
      </c>
      <c r="E22" s="807"/>
      <c r="F22" s="808"/>
      <c r="G22" s="806" t="s">
        <v>963</v>
      </c>
      <c r="H22" s="807"/>
      <c r="I22" s="808"/>
      <c r="J22" s="806" t="s">
        <v>933</v>
      </c>
      <c r="K22" s="807"/>
      <c r="L22" s="808"/>
      <c r="M22" s="791" t="s">
        <v>935</v>
      </c>
      <c r="N22" s="791"/>
      <c r="O22" s="791"/>
      <c r="P22" s="791" t="s">
        <v>964</v>
      </c>
      <c r="Q22" s="791"/>
      <c r="R22" s="791"/>
      <c r="S22" s="806" t="s">
        <v>948</v>
      </c>
      <c r="T22" s="807"/>
      <c r="U22" s="808"/>
      <c r="V22" s="791" t="s">
        <v>965</v>
      </c>
      <c r="W22" s="791"/>
      <c r="X22" s="791"/>
      <c r="Y22" s="791" t="s">
        <v>966</v>
      </c>
      <c r="Z22" s="791"/>
      <c r="AA22" s="791"/>
      <c r="AB22" s="791" t="s">
        <v>966</v>
      </c>
      <c r="AC22" s="791"/>
      <c r="AD22" s="791"/>
      <c r="AE22" s="791" t="s">
        <v>935</v>
      </c>
      <c r="AF22" s="791"/>
      <c r="AG22" s="791"/>
      <c r="AH22" s="446"/>
    </row>
    <row r="23" spans="1:34" ht="34.5" customHeight="1" x14ac:dyDescent="0.25">
      <c r="B23" s="802" t="s">
        <v>890</v>
      </c>
      <c r="C23" s="1146" t="s">
        <v>905</v>
      </c>
      <c r="D23" s="431" t="s">
        <v>25</v>
      </c>
      <c r="E23" s="432" t="s">
        <v>26</v>
      </c>
      <c r="F23" s="433" t="s">
        <v>27</v>
      </c>
      <c r="G23" s="431" t="s">
        <v>25</v>
      </c>
      <c r="H23" s="432" t="s">
        <v>26</v>
      </c>
      <c r="I23" s="433" t="s">
        <v>27</v>
      </c>
      <c r="J23" s="431" t="s">
        <v>25</v>
      </c>
      <c r="K23" s="432" t="s">
        <v>26</v>
      </c>
      <c r="L23" s="433" t="s">
        <v>27</v>
      </c>
      <c r="M23" s="431" t="s">
        <v>25</v>
      </c>
      <c r="N23" s="432" t="s">
        <v>26</v>
      </c>
      <c r="O23" s="433" t="s">
        <v>27</v>
      </c>
      <c r="P23" s="431" t="s">
        <v>25</v>
      </c>
      <c r="Q23" s="432" t="s">
        <v>26</v>
      </c>
      <c r="R23" s="433" t="s">
        <v>27</v>
      </c>
      <c r="S23" s="431" t="s">
        <v>25</v>
      </c>
      <c r="T23" s="432" t="s">
        <v>26</v>
      </c>
      <c r="U23" s="433" t="s">
        <v>27</v>
      </c>
      <c r="V23" s="431" t="s">
        <v>25</v>
      </c>
      <c r="W23" s="432" t="s">
        <v>26</v>
      </c>
      <c r="X23" s="433" t="s">
        <v>27</v>
      </c>
      <c r="Y23" s="431" t="s">
        <v>25</v>
      </c>
      <c r="Z23" s="432" t="s">
        <v>26</v>
      </c>
      <c r="AA23" s="433" t="s">
        <v>27</v>
      </c>
      <c r="AB23" s="431" t="s">
        <v>25</v>
      </c>
      <c r="AC23" s="432" t="s">
        <v>26</v>
      </c>
      <c r="AD23" s="433" t="s">
        <v>27</v>
      </c>
      <c r="AE23" s="431" t="s">
        <v>25</v>
      </c>
      <c r="AF23" s="432" t="s">
        <v>26</v>
      </c>
      <c r="AG23" s="433" t="s">
        <v>27</v>
      </c>
      <c r="AH23" s="446"/>
    </row>
    <row r="24" spans="1:34" x14ac:dyDescent="0.25">
      <c r="A24" s="450">
        <v>1</v>
      </c>
      <c r="B24" s="802"/>
      <c r="C24" s="1147" t="s">
        <v>913</v>
      </c>
      <c r="D24" s="478"/>
      <c r="E24" s="478">
        <v>1</v>
      </c>
      <c r="F24" s="478"/>
      <c r="G24" s="478"/>
      <c r="H24" s="478">
        <v>1</v>
      </c>
      <c r="I24" s="478"/>
      <c r="J24" s="478">
        <v>1</v>
      </c>
      <c r="K24" s="478"/>
      <c r="L24" s="478"/>
      <c r="M24" s="478"/>
      <c r="N24" s="478">
        <v>1</v>
      </c>
      <c r="O24" s="478"/>
      <c r="P24" s="478"/>
      <c r="Q24" s="478">
        <v>1</v>
      </c>
      <c r="R24" s="478"/>
      <c r="S24" s="478">
        <v>1</v>
      </c>
      <c r="T24" s="478"/>
      <c r="U24" s="478"/>
      <c r="V24" s="478"/>
      <c r="W24" s="478">
        <v>1</v>
      </c>
      <c r="X24" s="478"/>
      <c r="Y24" s="478"/>
      <c r="Z24" s="478">
        <v>1</v>
      </c>
      <c r="AA24" s="478"/>
      <c r="AB24" s="478"/>
      <c r="AC24" s="478">
        <v>1</v>
      </c>
      <c r="AD24" s="478"/>
      <c r="AE24" s="478">
        <v>1</v>
      </c>
      <c r="AF24" s="478"/>
      <c r="AG24" s="478"/>
      <c r="AH24" s="446">
        <f t="shared" ref="AH24:AH29" si="8">SUM(D24:AG24)</f>
        <v>10</v>
      </c>
    </row>
    <row r="25" spans="1:34" x14ac:dyDescent="0.25">
      <c r="A25" s="450">
        <v>2</v>
      </c>
      <c r="B25" s="802"/>
      <c r="C25" s="1147" t="s">
        <v>914</v>
      </c>
      <c r="D25" s="478">
        <v>1</v>
      </c>
      <c r="E25" s="478"/>
      <c r="F25" s="478"/>
      <c r="G25" s="478">
        <v>1</v>
      </c>
      <c r="H25" s="478"/>
      <c r="I25" s="478"/>
      <c r="J25" s="478"/>
      <c r="K25" s="478">
        <v>1</v>
      </c>
      <c r="L25" s="478"/>
      <c r="M25" s="478"/>
      <c r="N25" s="478">
        <v>1</v>
      </c>
      <c r="O25" s="478"/>
      <c r="P25" s="478"/>
      <c r="Q25" s="478">
        <v>1</v>
      </c>
      <c r="R25" s="478"/>
      <c r="S25" s="478"/>
      <c r="T25" s="478">
        <v>1</v>
      </c>
      <c r="U25" s="478"/>
      <c r="V25" s="478"/>
      <c r="W25" s="478">
        <v>1</v>
      </c>
      <c r="X25" s="478"/>
      <c r="Y25" s="478"/>
      <c r="Z25" s="478">
        <v>1</v>
      </c>
      <c r="AA25" s="478"/>
      <c r="AB25" s="478">
        <v>1</v>
      </c>
      <c r="AC25" s="478"/>
      <c r="AD25" s="478"/>
      <c r="AE25" s="478">
        <v>1</v>
      </c>
      <c r="AF25" s="478"/>
      <c r="AG25" s="478"/>
      <c r="AH25" s="446">
        <f t="shared" si="8"/>
        <v>10</v>
      </c>
    </row>
    <row r="26" spans="1:34" x14ac:dyDescent="0.25">
      <c r="A26" s="450">
        <v>3</v>
      </c>
      <c r="B26" s="802"/>
      <c r="C26" s="1147" t="s">
        <v>891</v>
      </c>
      <c r="D26" s="478">
        <v>1</v>
      </c>
      <c r="E26" s="478"/>
      <c r="F26" s="478"/>
      <c r="G26" s="478">
        <v>1</v>
      </c>
      <c r="H26" s="478"/>
      <c r="I26" s="478"/>
      <c r="J26" s="478"/>
      <c r="K26" s="478"/>
      <c r="L26" s="478">
        <v>1</v>
      </c>
      <c r="M26" s="478"/>
      <c r="N26" s="478">
        <v>1</v>
      </c>
      <c r="O26" s="478"/>
      <c r="P26" s="478">
        <v>1</v>
      </c>
      <c r="Q26" s="478"/>
      <c r="R26" s="478"/>
      <c r="S26" s="478"/>
      <c r="T26" s="478">
        <v>1</v>
      </c>
      <c r="U26" s="478"/>
      <c r="V26" s="478">
        <v>1</v>
      </c>
      <c r="W26" s="478"/>
      <c r="X26" s="478"/>
      <c r="Y26" s="478">
        <v>1</v>
      </c>
      <c r="Z26" s="478"/>
      <c r="AA26" s="478"/>
      <c r="AB26" s="478">
        <v>1</v>
      </c>
      <c r="AC26" s="478"/>
      <c r="AD26" s="478"/>
      <c r="AE26" s="478">
        <v>1</v>
      </c>
      <c r="AF26" s="478"/>
      <c r="AG26" s="478"/>
      <c r="AH26" s="446">
        <f t="shared" si="8"/>
        <v>10</v>
      </c>
    </row>
    <row r="27" spans="1:34" x14ac:dyDescent="0.25">
      <c r="A27" s="450">
        <v>4</v>
      </c>
      <c r="B27" s="802"/>
      <c r="C27" s="1147" t="s">
        <v>892</v>
      </c>
      <c r="D27" s="478">
        <v>1</v>
      </c>
      <c r="E27" s="478"/>
      <c r="F27" s="478"/>
      <c r="G27" s="478">
        <v>1</v>
      </c>
      <c r="H27" s="478"/>
      <c r="I27" s="478"/>
      <c r="J27" s="478"/>
      <c r="K27" s="478"/>
      <c r="L27" s="478">
        <v>1</v>
      </c>
      <c r="M27" s="478"/>
      <c r="N27" s="478">
        <v>1</v>
      </c>
      <c r="O27" s="478"/>
      <c r="P27" s="478">
        <v>1</v>
      </c>
      <c r="Q27" s="478"/>
      <c r="R27" s="478"/>
      <c r="S27" s="478"/>
      <c r="T27" s="478">
        <v>1</v>
      </c>
      <c r="U27" s="478"/>
      <c r="V27" s="478">
        <v>1</v>
      </c>
      <c r="W27" s="478"/>
      <c r="X27" s="478"/>
      <c r="Y27" s="478">
        <v>1</v>
      </c>
      <c r="Z27" s="478"/>
      <c r="AA27" s="478"/>
      <c r="AB27" s="478">
        <v>1</v>
      </c>
      <c r="AC27" s="478"/>
      <c r="AD27" s="478"/>
      <c r="AE27" s="478">
        <v>1</v>
      </c>
      <c r="AF27" s="478"/>
      <c r="AG27" s="478"/>
      <c r="AH27" s="446">
        <f t="shared" si="8"/>
        <v>10</v>
      </c>
    </row>
    <row r="28" spans="1:34" x14ac:dyDescent="0.25">
      <c r="A28" s="450">
        <v>5</v>
      </c>
      <c r="B28" s="802"/>
      <c r="C28" s="1147" t="s">
        <v>893</v>
      </c>
      <c r="D28" s="478">
        <v>1</v>
      </c>
      <c r="E28" s="478"/>
      <c r="F28" s="478"/>
      <c r="G28" s="478"/>
      <c r="H28" s="478"/>
      <c r="I28" s="478">
        <v>1</v>
      </c>
      <c r="J28" s="478"/>
      <c r="K28" s="478"/>
      <c r="L28" s="478">
        <v>1</v>
      </c>
      <c r="M28" s="478"/>
      <c r="N28" s="478">
        <v>1</v>
      </c>
      <c r="O28" s="478"/>
      <c r="P28" s="478">
        <v>1</v>
      </c>
      <c r="Q28" s="478"/>
      <c r="R28" s="478"/>
      <c r="S28" s="478"/>
      <c r="T28" s="478">
        <v>1</v>
      </c>
      <c r="U28" s="478"/>
      <c r="V28" s="478">
        <v>1</v>
      </c>
      <c r="W28" s="478"/>
      <c r="X28" s="478"/>
      <c r="Y28" s="478">
        <v>1</v>
      </c>
      <c r="Z28" s="478"/>
      <c r="AA28" s="478"/>
      <c r="AB28" s="478">
        <v>1</v>
      </c>
      <c r="AC28" s="478"/>
      <c r="AD28" s="478"/>
      <c r="AE28" s="478">
        <v>1</v>
      </c>
      <c r="AF28" s="478"/>
      <c r="AG28" s="478"/>
      <c r="AH28" s="446">
        <f t="shared" si="8"/>
        <v>10</v>
      </c>
    </row>
    <row r="29" spans="1:34" x14ac:dyDescent="0.25">
      <c r="A29" s="452"/>
      <c r="B29" s="802"/>
      <c r="C29" s="1144" t="s">
        <v>376</v>
      </c>
      <c r="D29" s="434">
        <f>SUM(D24:D28)</f>
        <v>4</v>
      </c>
      <c r="E29" s="434">
        <f t="shared" ref="E29:AG29" si="9">SUM(E24:E28)</f>
        <v>1</v>
      </c>
      <c r="F29" s="434">
        <f t="shared" si="9"/>
        <v>0</v>
      </c>
      <c r="G29" s="434">
        <f t="shared" si="9"/>
        <v>3</v>
      </c>
      <c r="H29" s="434">
        <f t="shared" si="9"/>
        <v>1</v>
      </c>
      <c r="I29" s="434">
        <f t="shared" si="9"/>
        <v>1</v>
      </c>
      <c r="J29" s="461">
        <f t="shared" si="9"/>
        <v>1</v>
      </c>
      <c r="K29" s="461">
        <f t="shared" si="9"/>
        <v>1</v>
      </c>
      <c r="L29" s="461">
        <f t="shared" si="9"/>
        <v>3</v>
      </c>
      <c r="M29" s="434">
        <f t="shared" si="9"/>
        <v>0</v>
      </c>
      <c r="N29" s="434">
        <f t="shared" si="9"/>
        <v>5</v>
      </c>
      <c r="O29" s="434">
        <f t="shared" si="9"/>
        <v>0</v>
      </c>
      <c r="P29" s="434">
        <f t="shared" ref="P29:R29" si="10">SUM(P24:P28)</f>
        <v>3</v>
      </c>
      <c r="Q29" s="434">
        <f t="shared" si="10"/>
        <v>2</v>
      </c>
      <c r="R29" s="434">
        <f t="shared" si="10"/>
        <v>0</v>
      </c>
      <c r="S29" s="434">
        <f t="shared" ref="S29:AD29" si="11">SUM(S24:S28)</f>
        <v>1</v>
      </c>
      <c r="T29" s="434">
        <f t="shared" si="11"/>
        <v>4</v>
      </c>
      <c r="U29" s="434">
        <f t="shared" si="11"/>
        <v>0</v>
      </c>
      <c r="V29" s="434">
        <f t="shared" si="11"/>
        <v>3</v>
      </c>
      <c r="W29" s="471">
        <f t="shared" si="11"/>
        <v>2</v>
      </c>
      <c r="X29" s="434">
        <f t="shared" si="11"/>
        <v>0</v>
      </c>
      <c r="Y29" s="434">
        <f t="shared" si="11"/>
        <v>3</v>
      </c>
      <c r="Z29" s="471">
        <f t="shared" si="11"/>
        <v>2</v>
      </c>
      <c r="AA29" s="434">
        <f t="shared" si="11"/>
        <v>0</v>
      </c>
      <c r="AB29" s="434">
        <f t="shared" si="11"/>
        <v>4</v>
      </c>
      <c r="AC29" s="434">
        <f t="shared" si="11"/>
        <v>1</v>
      </c>
      <c r="AD29" s="434">
        <f t="shared" si="11"/>
        <v>0</v>
      </c>
      <c r="AE29" s="434">
        <f t="shared" si="9"/>
        <v>5</v>
      </c>
      <c r="AF29" s="434">
        <f t="shared" si="9"/>
        <v>0</v>
      </c>
      <c r="AG29" s="434">
        <f t="shared" si="9"/>
        <v>0</v>
      </c>
      <c r="AH29" s="446">
        <f t="shared" si="8"/>
        <v>50</v>
      </c>
    </row>
    <row r="30" spans="1:34" ht="63.75" customHeight="1" x14ac:dyDescent="0.25">
      <c r="B30" s="802"/>
      <c r="C30" s="1145" t="s">
        <v>977</v>
      </c>
      <c r="D30" s="788" t="s">
        <v>967</v>
      </c>
      <c r="E30" s="789"/>
      <c r="F30" s="790"/>
      <c r="G30" s="788" t="s">
        <v>967</v>
      </c>
      <c r="H30" s="789"/>
      <c r="I30" s="790"/>
      <c r="J30" s="788" t="s">
        <v>967</v>
      </c>
      <c r="K30" s="789"/>
      <c r="L30" s="790"/>
      <c r="M30" s="788" t="s">
        <v>940</v>
      </c>
      <c r="N30" s="789"/>
      <c r="O30" s="790"/>
      <c r="P30" s="788" t="s">
        <v>968</v>
      </c>
      <c r="Q30" s="789"/>
      <c r="R30" s="790"/>
      <c r="S30" s="788" t="s">
        <v>969</v>
      </c>
      <c r="T30" s="789"/>
      <c r="U30" s="790"/>
      <c r="V30" s="788" t="s">
        <v>970</v>
      </c>
      <c r="W30" s="789"/>
      <c r="X30" s="790"/>
      <c r="Y30" s="788" t="s">
        <v>970</v>
      </c>
      <c r="Z30" s="789"/>
      <c r="AA30" s="790"/>
      <c r="AB30" s="788" t="s">
        <v>982</v>
      </c>
      <c r="AC30" s="789"/>
      <c r="AD30" s="790"/>
      <c r="AE30" s="788" t="s">
        <v>961</v>
      </c>
      <c r="AF30" s="789"/>
      <c r="AG30" s="790"/>
      <c r="AH30" s="446"/>
    </row>
    <row r="31" spans="1:34" ht="34.5" customHeight="1" x14ac:dyDescent="0.25">
      <c r="B31" s="802" t="s">
        <v>858</v>
      </c>
      <c r="C31" s="430" t="s">
        <v>909</v>
      </c>
      <c r="D31" s="431" t="s">
        <v>25</v>
      </c>
      <c r="E31" s="432" t="s">
        <v>26</v>
      </c>
      <c r="F31" s="433" t="s">
        <v>27</v>
      </c>
      <c r="G31" s="431" t="s">
        <v>25</v>
      </c>
      <c r="H31" s="432" t="s">
        <v>26</v>
      </c>
      <c r="I31" s="433" t="s">
        <v>27</v>
      </c>
      <c r="J31" s="431" t="s">
        <v>25</v>
      </c>
      <c r="K31" s="432" t="s">
        <v>26</v>
      </c>
      <c r="L31" s="433" t="s">
        <v>27</v>
      </c>
      <c r="M31" s="431" t="s">
        <v>25</v>
      </c>
      <c r="N31" s="432" t="s">
        <v>26</v>
      </c>
      <c r="O31" s="433" t="s">
        <v>27</v>
      </c>
      <c r="P31" s="431" t="s">
        <v>25</v>
      </c>
      <c r="Q31" s="432" t="s">
        <v>26</v>
      </c>
      <c r="R31" s="433" t="s">
        <v>27</v>
      </c>
      <c r="S31" s="431" t="s">
        <v>25</v>
      </c>
      <c r="T31" s="432" t="s">
        <v>26</v>
      </c>
      <c r="U31" s="433" t="s">
        <v>27</v>
      </c>
      <c r="V31" s="431" t="s">
        <v>25</v>
      </c>
      <c r="W31" s="432" t="s">
        <v>26</v>
      </c>
      <c r="X31" s="433" t="s">
        <v>27</v>
      </c>
      <c r="Y31" s="431" t="s">
        <v>25</v>
      </c>
      <c r="Z31" s="432" t="s">
        <v>26</v>
      </c>
      <c r="AA31" s="433" t="s">
        <v>27</v>
      </c>
      <c r="AB31" s="431" t="s">
        <v>25</v>
      </c>
      <c r="AC31" s="432" t="s">
        <v>26</v>
      </c>
      <c r="AD31" s="433" t="s">
        <v>27</v>
      </c>
      <c r="AE31" s="431" t="s">
        <v>25</v>
      </c>
      <c r="AF31" s="432" t="s">
        <v>26</v>
      </c>
      <c r="AG31" s="433" t="s">
        <v>27</v>
      </c>
      <c r="AH31" s="446"/>
    </row>
    <row r="32" spans="1:34" x14ac:dyDescent="0.25">
      <c r="A32" s="450">
        <v>1</v>
      </c>
      <c r="B32" s="802"/>
      <c r="C32" s="480" t="s">
        <v>894</v>
      </c>
      <c r="D32" s="478">
        <v>1</v>
      </c>
      <c r="E32" s="478"/>
      <c r="F32" s="478"/>
      <c r="G32" s="478">
        <v>1</v>
      </c>
      <c r="H32" s="478"/>
      <c r="I32" s="478"/>
      <c r="J32" s="478">
        <v>1</v>
      </c>
      <c r="K32" s="478"/>
      <c r="L32" s="478"/>
      <c r="M32" s="478">
        <v>1</v>
      </c>
      <c r="N32" s="478"/>
      <c r="O32" s="478"/>
      <c r="P32" s="478"/>
      <c r="Q32" s="478">
        <v>1</v>
      </c>
      <c r="R32" s="478"/>
      <c r="S32" s="478"/>
      <c r="T32" s="478"/>
      <c r="U32" s="478">
        <v>1</v>
      </c>
      <c r="V32" s="478">
        <v>1</v>
      </c>
      <c r="W32" s="478"/>
      <c r="X32" s="478"/>
      <c r="Y32" s="478"/>
      <c r="Z32" s="478"/>
      <c r="AA32" s="478">
        <v>1</v>
      </c>
      <c r="AB32" s="478"/>
      <c r="AC32" s="478">
        <v>1</v>
      </c>
      <c r="AD32" s="478"/>
      <c r="AE32" s="478"/>
      <c r="AF32" s="478"/>
      <c r="AG32" s="478">
        <v>1</v>
      </c>
      <c r="AH32" s="446">
        <f t="shared" ref="AH32:AH37" si="12">SUM(D32:AG32)</f>
        <v>10</v>
      </c>
    </row>
    <row r="33" spans="1:34" s="476" customFormat="1" ht="26.25" x14ac:dyDescent="0.25">
      <c r="A33" s="479">
        <v>2</v>
      </c>
      <c r="B33" s="802"/>
      <c r="C33" s="480" t="s">
        <v>919</v>
      </c>
      <c r="D33" s="478"/>
      <c r="E33" s="478">
        <v>1</v>
      </c>
      <c r="F33" s="478"/>
      <c r="G33" s="478"/>
      <c r="H33" s="478">
        <v>1</v>
      </c>
      <c r="I33" s="478"/>
      <c r="J33" s="478">
        <v>1</v>
      </c>
      <c r="K33" s="478"/>
      <c r="L33" s="478"/>
      <c r="M33" s="478">
        <v>1</v>
      </c>
      <c r="N33" s="478"/>
      <c r="O33" s="478"/>
      <c r="P33" s="478">
        <v>1</v>
      </c>
      <c r="Q33" s="478"/>
      <c r="R33" s="478"/>
      <c r="S33" s="478"/>
      <c r="T33" s="478">
        <v>1</v>
      </c>
      <c r="U33" s="478"/>
      <c r="V33" s="478"/>
      <c r="W33" s="478">
        <v>1</v>
      </c>
      <c r="X33" s="478"/>
      <c r="Y33" s="478"/>
      <c r="Z33" s="478">
        <v>1</v>
      </c>
      <c r="AA33" s="478"/>
      <c r="AB33" s="478"/>
      <c r="AC33" s="478">
        <v>1</v>
      </c>
      <c r="AD33" s="478"/>
      <c r="AE33" s="478">
        <v>1</v>
      </c>
      <c r="AF33" s="478"/>
      <c r="AG33" s="478"/>
      <c r="AH33" s="446">
        <f t="shared" si="12"/>
        <v>10</v>
      </c>
    </row>
    <row r="34" spans="1:34" s="476" customFormat="1" x14ac:dyDescent="0.25">
      <c r="A34" s="479">
        <v>3</v>
      </c>
      <c r="B34" s="802"/>
      <c r="C34" s="480" t="s">
        <v>916</v>
      </c>
      <c r="D34" s="478">
        <v>1</v>
      </c>
      <c r="E34" s="478"/>
      <c r="F34" s="478"/>
      <c r="G34" s="478">
        <v>1</v>
      </c>
      <c r="H34" s="478"/>
      <c r="I34" s="478"/>
      <c r="J34" s="478">
        <v>1</v>
      </c>
      <c r="K34" s="478"/>
      <c r="L34" s="478"/>
      <c r="M34" s="478">
        <v>1</v>
      </c>
      <c r="N34" s="478"/>
      <c r="O34" s="478"/>
      <c r="P34" s="478">
        <v>1</v>
      </c>
      <c r="Q34" s="478"/>
      <c r="R34" s="478"/>
      <c r="S34" s="478">
        <v>1</v>
      </c>
      <c r="T34" s="478"/>
      <c r="U34" s="478"/>
      <c r="V34" s="478">
        <v>1</v>
      </c>
      <c r="W34" s="478"/>
      <c r="X34" s="478"/>
      <c r="Y34" s="478"/>
      <c r="Z34" s="478">
        <v>1</v>
      </c>
      <c r="AA34" s="478"/>
      <c r="AB34" s="478">
        <v>1</v>
      </c>
      <c r="AC34" s="478"/>
      <c r="AD34" s="478"/>
      <c r="AE34" s="478">
        <v>1</v>
      </c>
      <c r="AF34" s="478"/>
      <c r="AG34" s="478"/>
      <c r="AH34" s="446">
        <f t="shared" si="12"/>
        <v>10</v>
      </c>
    </row>
    <row r="35" spans="1:34" s="476" customFormat="1" x14ac:dyDescent="0.25">
      <c r="A35" s="479">
        <v>4</v>
      </c>
      <c r="B35" s="802"/>
      <c r="C35" s="480" t="s">
        <v>907</v>
      </c>
      <c r="D35" s="478">
        <v>1</v>
      </c>
      <c r="E35" s="478"/>
      <c r="F35" s="478"/>
      <c r="G35" s="478">
        <v>1</v>
      </c>
      <c r="H35" s="478"/>
      <c r="I35" s="478"/>
      <c r="J35" s="478">
        <v>1</v>
      </c>
      <c r="K35" s="478"/>
      <c r="L35" s="478"/>
      <c r="M35" s="478">
        <v>1</v>
      </c>
      <c r="N35" s="478"/>
      <c r="O35" s="478"/>
      <c r="P35" s="478">
        <v>1</v>
      </c>
      <c r="Q35" s="478"/>
      <c r="R35" s="478"/>
      <c r="S35" s="478">
        <v>1</v>
      </c>
      <c r="T35" s="478"/>
      <c r="U35" s="478"/>
      <c r="V35" s="478">
        <v>1</v>
      </c>
      <c r="W35" s="478"/>
      <c r="X35" s="478"/>
      <c r="Y35" s="478"/>
      <c r="Z35" s="478">
        <v>1</v>
      </c>
      <c r="AA35" s="478"/>
      <c r="AB35" s="478">
        <v>1</v>
      </c>
      <c r="AC35" s="478"/>
      <c r="AD35" s="478"/>
      <c r="AE35" s="478">
        <v>1</v>
      </c>
      <c r="AF35" s="478"/>
      <c r="AG35" s="478"/>
      <c r="AH35" s="446">
        <f t="shared" si="12"/>
        <v>10</v>
      </c>
    </row>
    <row r="36" spans="1:34" s="476" customFormat="1" ht="26.25" x14ac:dyDescent="0.25">
      <c r="A36" s="479">
        <v>5</v>
      </c>
      <c r="B36" s="802"/>
      <c r="C36" s="480" t="s">
        <v>908</v>
      </c>
      <c r="D36" s="478">
        <v>1</v>
      </c>
      <c r="E36" s="478"/>
      <c r="F36" s="478"/>
      <c r="G36" s="478"/>
      <c r="H36" s="478"/>
      <c r="I36" s="478">
        <v>1</v>
      </c>
      <c r="J36" s="478">
        <v>1</v>
      </c>
      <c r="K36" s="478"/>
      <c r="L36" s="478"/>
      <c r="M36" s="478">
        <v>1</v>
      </c>
      <c r="N36" s="478"/>
      <c r="O36" s="478"/>
      <c r="P36" s="478">
        <v>1</v>
      </c>
      <c r="Q36" s="478"/>
      <c r="R36" s="478"/>
      <c r="S36" s="478">
        <v>1</v>
      </c>
      <c r="T36" s="478"/>
      <c r="U36" s="478"/>
      <c r="V36" s="478">
        <v>1</v>
      </c>
      <c r="W36" s="478"/>
      <c r="X36" s="478"/>
      <c r="Y36" s="478"/>
      <c r="Z36" s="478"/>
      <c r="AA36" s="478">
        <v>1</v>
      </c>
      <c r="AB36" s="478">
        <v>1</v>
      </c>
      <c r="AC36" s="478"/>
      <c r="AD36" s="478"/>
      <c r="AE36" s="478">
        <v>1</v>
      </c>
      <c r="AF36" s="478"/>
      <c r="AG36" s="478"/>
      <c r="AH36" s="446">
        <f t="shared" si="12"/>
        <v>10</v>
      </c>
    </row>
    <row r="37" spans="1:34" x14ac:dyDescent="0.25">
      <c r="A37" s="452"/>
      <c r="B37" s="802"/>
      <c r="C37" s="1144" t="s">
        <v>376</v>
      </c>
      <c r="D37" s="434">
        <f>SUM(D32:D36)</f>
        <v>4</v>
      </c>
      <c r="E37" s="434">
        <f t="shared" ref="E37:R37" si="13">SUM(E32:E36)</f>
        <v>1</v>
      </c>
      <c r="F37" s="434">
        <f t="shared" si="13"/>
        <v>0</v>
      </c>
      <c r="G37" s="434">
        <f t="shared" si="13"/>
        <v>3</v>
      </c>
      <c r="H37" s="434">
        <f t="shared" si="13"/>
        <v>1</v>
      </c>
      <c r="I37" s="434">
        <f t="shared" si="13"/>
        <v>1</v>
      </c>
      <c r="J37" s="461">
        <f t="shared" si="13"/>
        <v>5</v>
      </c>
      <c r="K37" s="461">
        <f t="shared" si="13"/>
        <v>0</v>
      </c>
      <c r="L37" s="461">
        <f t="shared" si="13"/>
        <v>0</v>
      </c>
      <c r="M37" s="434">
        <f t="shared" si="13"/>
        <v>5</v>
      </c>
      <c r="N37" s="434">
        <f t="shared" si="13"/>
        <v>0</v>
      </c>
      <c r="O37" s="434">
        <f t="shared" si="13"/>
        <v>0</v>
      </c>
      <c r="P37" s="434">
        <f t="shared" si="13"/>
        <v>4</v>
      </c>
      <c r="Q37" s="434">
        <f t="shared" si="13"/>
        <v>1</v>
      </c>
      <c r="R37" s="434">
        <f t="shared" si="13"/>
        <v>0</v>
      </c>
      <c r="S37" s="434">
        <f t="shared" ref="S37:AD37" si="14">SUM(S32:S36)</f>
        <v>3</v>
      </c>
      <c r="T37" s="434">
        <f t="shared" si="14"/>
        <v>1</v>
      </c>
      <c r="U37" s="434">
        <f t="shared" si="14"/>
        <v>1</v>
      </c>
      <c r="V37" s="434">
        <f t="shared" si="14"/>
        <v>4</v>
      </c>
      <c r="W37" s="471">
        <f t="shared" si="14"/>
        <v>1</v>
      </c>
      <c r="X37" s="434">
        <f t="shared" si="14"/>
        <v>0</v>
      </c>
      <c r="Y37" s="434">
        <f t="shared" si="14"/>
        <v>0</v>
      </c>
      <c r="Z37" s="471">
        <f t="shared" si="14"/>
        <v>3</v>
      </c>
      <c r="AA37" s="434">
        <f t="shared" si="14"/>
        <v>2</v>
      </c>
      <c r="AB37" s="434">
        <f t="shared" si="14"/>
        <v>3</v>
      </c>
      <c r="AC37" s="434">
        <f t="shared" si="14"/>
        <v>2</v>
      </c>
      <c r="AD37" s="434">
        <f t="shared" si="14"/>
        <v>0</v>
      </c>
      <c r="AE37" s="434">
        <f t="shared" ref="AE37:AG37" si="15">SUM(AE32:AE36)</f>
        <v>4</v>
      </c>
      <c r="AF37" s="434">
        <f t="shared" si="15"/>
        <v>0</v>
      </c>
      <c r="AG37" s="434">
        <f t="shared" si="15"/>
        <v>1</v>
      </c>
      <c r="AH37" s="446">
        <f t="shared" si="12"/>
        <v>50</v>
      </c>
    </row>
    <row r="38" spans="1:34" ht="114.75" customHeight="1" x14ac:dyDescent="0.25">
      <c r="B38" s="802"/>
      <c r="C38" s="1145" t="s">
        <v>978</v>
      </c>
      <c r="D38" s="788" t="s">
        <v>983</v>
      </c>
      <c r="E38" s="789"/>
      <c r="F38" s="790"/>
      <c r="G38" s="788" t="s">
        <v>983</v>
      </c>
      <c r="H38" s="789"/>
      <c r="I38" s="790"/>
      <c r="J38" s="788" t="s">
        <v>934</v>
      </c>
      <c r="K38" s="789"/>
      <c r="L38" s="790"/>
      <c r="M38" s="788" t="s">
        <v>935</v>
      </c>
      <c r="N38" s="789"/>
      <c r="O38" s="790"/>
      <c r="P38" s="788" t="s">
        <v>941</v>
      </c>
      <c r="Q38" s="789"/>
      <c r="R38" s="790"/>
      <c r="S38" s="788" t="s">
        <v>981</v>
      </c>
      <c r="T38" s="789"/>
      <c r="U38" s="790"/>
      <c r="V38" s="788" t="s">
        <v>983</v>
      </c>
      <c r="W38" s="789"/>
      <c r="X38" s="790"/>
      <c r="Y38" s="791" t="s">
        <v>971</v>
      </c>
      <c r="Z38" s="791"/>
      <c r="AA38" s="791"/>
      <c r="AB38" s="791" t="s">
        <v>958</v>
      </c>
      <c r="AC38" s="791"/>
      <c r="AD38" s="791"/>
      <c r="AE38" s="788" t="s">
        <v>972</v>
      </c>
      <c r="AF38" s="789"/>
      <c r="AG38" s="790"/>
      <c r="AH38" s="446"/>
    </row>
    <row r="39" spans="1:34" ht="39.75" customHeight="1" x14ac:dyDescent="0.25">
      <c r="B39" s="802" t="s">
        <v>872</v>
      </c>
      <c r="C39" s="430" t="s">
        <v>906</v>
      </c>
      <c r="D39" s="431" t="s">
        <v>25</v>
      </c>
      <c r="E39" s="432" t="s">
        <v>26</v>
      </c>
      <c r="F39" s="433" t="s">
        <v>27</v>
      </c>
      <c r="G39" s="458" t="s">
        <v>25</v>
      </c>
      <c r="H39" s="432" t="s">
        <v>26</v>
      </c>
      <c r="I39" s="433" t="s">
        <v>27</v>
      </c>
      <c r="J39" s="431" t="s">
        <v>25</v>
      </c>
      <c r="K39" s="432" t="s">
        <v>26</v>
      </c>
      <c r="L39" s="433" t="s">
        <v>27</v>
      </c>
      <c r="M39" s="431" t="s">
        <v>25</v>
      </c>
      <c r="N39" s="432" t="s">
        <v>26</v>
      </c>
      <c r="O39" s="433" t="s">
        <v>27</v>
      </c>
      <c r="P39" s="431" t="s">
        <v>25</v>
      </c>
      <c r="Q39" s="432" t="s">
        <v>26</v>
      </c>
      <c r="R39" s="433" t="s">
        <v>27</v>
      </c>
      <c r="S39" s="431" t="s">
        <v>25</v>
      </c>
      <c r="T39" s="432" t="s">
        <v>26</v>
      </c>
      <c r="U39" s="433" t="s">
        <v>27</v>
      </c>
      <c r="V39" s="431" t="s">
        <v>25</v>
      </c>
      <c r="W39" s="432" t="s">
        <v>26</v>
      </c>
      <c r="X39" s="433" t="s">
        <v>27</v>
      </c>
      <c r="Y39" s="431" t="s">
        <v>25</v>
      </c>
      <c r="Z39" s="432" t="s">
        <v>26</v>
      </c>
      <c r="AA39" s="433" t="s">
        <v>27</v>
      </c>
      <c r="AB39" s="431" t="s">
        <v>25</v>
      </c>
      <c r="AC39" s="432" t="s">
        <v>26</v>
      </c>
      <c r="AD39" s="433" t="s">
        <v>27</v>
      </c>
      <c r="AE39" s="431" t="s">
        <v>25</v>
      </c>
      <c r="AF39" s="432" t="s">
        <v>26</v>
      </c>
      <c r="AG39" s="433" t="s">
        <v>27</v>
      </c>
      <c r="AH39" s="446"/>
    </row>
    <row r="40" spans="1:34" x14ac:dyDescent="0.25">
      <c r="A40" s="450">
        <v>1</v>
      </c>
      <c r="B40" s="802"/>
      <c r="C40" s="480" t="s">
        <v>915</v>
      </c>
      <c r="D40" s="478"/>
      <c r="E40" s="478"/>
      <c r="F40" s="478">
        <v>1</v>
      </c>
      <c r="G40" s="478"/>
      <c r="H40" s="478"/>
      <c r="I40" s="478">
        <v>1</v>
      </c>
      <c r="J40" s="478"/>
      <c r="K40" s="478"/>
      <c r="L40" s="478">
        <v>1</v>
      </c>
      <c r="M40" s="478"/>
      <c r="N40" s="478"/>
      <c r="O40" s="478">
        <v>1</v>
      </c>
      <c r="P40" s="478"/>
      <c r="Q40" s="478"/>
      <c r="R40" s="478">
        <v>1</v>
      </c>
      <c r="S40" s="478"/>
      <c r="T40" s="478"/>
      <c r="U40" s="478">
        <v>1</v>
      </c>
      <c r="V40" s="478"/>
      <c r="W40" s="478"/>
      <c r="X40" s="478">
        <v>1</v>
      </c>
      <c r="Y40" s="478"/>
      <c r="Z40" s="478"/>
      <c r="AA40" s="478">
        <v>1</v>
      </c>
      <c r="AB40" s="478"/>
      <c r="AC40" s="478"/>
      <c r="AD40" s="478">
        <v>1</v>
      </c>
      <c r="AE40" s="478"/>
      <c r="AF40" s="478"/>
      <c r="AG40" s="478">
        <v>1</v>
      </c>
      <c r="AH40" s="446">
        <f t="shared" ref="AH40:AH43" si="16">SUM(D40:AG40)</f>
        <v>10</v>
      </c>
    </row>
    <row r="41" spans="1:34" x14ac:dyDescent="0.25">
      <c r="A41" s="450">
        <v>2</v>
      </c>
      <c r="B41" s="802"/>
      <c r="C41" s="480" t="s">
        <v>917</v>
      </c>
      <c r="D41" s="478">
        <v>1</v>
      </c>
      <c r="E41" s="478"/>
      <c r="F41" s="478"/>
      <c r="G41" s="478">
        <v>1</v>
      </c>
      <c r="H41" s="478"/>
      <c r="I41" s="478"/>
      <c r="J41" s="478">
        <v>1</v>
      </c>
      <c r="K41" s="478"/>
      <c r="L41" s="478"/>
      <c r="M41" s="478">
        <v>1</v>
      </c>
      <c r="N41" s="478"/>
      <c r="O41" s="478"/>
      <c r="P41" s="478"/>
      <c r="Q41" s="478"/>
      <c r="R41" s="478">
        <v>1</v>
      </c>
      <c r="S41" s="478">
        <v>1</v>
      </c>
      <c r="T41" s="478"/>
      <c r="U41" s="478"/>
      <c r="V41" s="478">
        <v>1</v>
      </c>
      <c r="W41" s="478"/>
      <c r="X41" s="478"/>
      <c r="Y41" s="478">
        <v>1</v>
      </c>
      <c r="Z41" s="478"/>
      <c r="AA41" s="478"/>
      <c r="AB41" s="478">
        <v>1</v>
      </c>
      <c r="AC41" s="478"/>
      <c r="AD41" s="478"/>
      <c r="AE41" s="478"/>
      <c r="AF41" s="478"/>
      <c r="AG41" s="478">
        <v>1</v>
      </c>
      <c r="AH41" s="446">
        <f t="shared" si="16"/>
        <v>10</v>
      </c>
    </row>
    <row r="42" spans="1:34" s="476" customFormat="1" ht="26.25" x14ac:dyDescent="0.25">
      <c r="A42" s="479">
        <v>3</v>
      </c>
      <c r="B42" s="802"/>
      <c r="C42" s="480" t="s">
        <v>911</v>
      </c>
      <c r="D42" s="478"/>
      <c r="E42" s="478"/>
      <c r="F42" s="478">
        <v>1</v>
      </c>
      <c r="G42" s="478"/>
      <c r="H42" s="478"/>
      <c r="I42" s="478">
        <v>1</v>
      </c>
      <c r="J42" s="478"/>
      <c r="K42" s="478"/>
      <c r="L42" s="478">
        <v>1</v>
      </c>
      <c r="M42" s="478"/>
      <c r="N42" s="478"/>
      <c r="O42" s="478">
        <v>1</v>
      </c>
      <c r="P42" s="478"/>
      <c r="Q42" s="478"/>
      <c r="R42" s="478">
        <v>1</v>
      </c>
      <c r="S42" s="478"/>
      <c r="T42" s="478"/>
      <c r="U42" s="478">
        <v>1</v>
      </c>
      <c r="V42" s="478"/>
      <c r="W42" s="478"/>
      <c r="X42" s="478">
        <v>1</v>
      </c>
      <c r="Y42" s="478"/>
      <c r="Z42" s="478"/>
      <c r="AA42" s="478">
        <v>1</v>
      </c>
      <c r="AB42" s="478"/>
      <c r="AC42" s="478"/>
      <c r="AD42" s="478">
        <v>1</v>
      </c>
      <c r="AE42" s="478"/>
      <c r="AF42" s="478"/>
      <c r="AG42" s="478">
        <v>1</v>
      </c>
      <c r="AH42" s="446">
        <f t="shared" si="16"/>
        <v>10</v>
      </c>
    </row>
    <row r="43" spans="1:34" x14ac:dyDescent="0.25">
      <c r="A43" s="452"/>
      <c r="B43" s="802"/>
      <c r="C43" s="1144" t="s">
        <v>376</v>
      </c>
      <c r="D43" s="434">
        <f>SUM(D40:D42)</f>
        <v>1</v>
      </c>
      <c r="E43" s="434">
        <f>SUM(E40:E42)</f>
        <v>0</v>
      </c>
      <c r="F43" s="434">
        <f>SUM(F40:F42)</f>
        <v>2</v>
      </c>
      <c r="G43" s="434">
        <f t="shared" ref="G43:AG43" si="17">SUM(G40:G42)</f>
        <v>1</v>
      </c>
      <c r="H43" s="434">
        <f t="shared" si="17"/>
        <v>0</v>
      </c>
      <c r="I43" s="434">
        <f t="shared" si="17"/>
        <v>2</v>
      </c>
      <c r="J43" s="461">
        <f t="shared" si="17"/>
        <v>1</v>
      </c>
      <c r="K43" s="461">
        <f t="shared" si="17"/>
        <v>0</v>
      </c>
      <c r="L43" s="461">
        <f t="shared" si="17"/>
        <v>2</v>
      </c>
      <c r="M43" s="434">
        <f t="shared" si="17"/>
        <v>1</v>
      </c>
      <c r="N43" s="434">
        <f t="shared" si="17"/>
        <v>0</v>
      </c>
      <c r="O43" s="434">
        <f t="shared" si="17"/>
        <v>2</v>
      </c>
      <c r="P43" s="434">
        <f t="shared" si="17"/>
        <v>0</v>
      </c>
      <c r="Q43" s="434">
        <f t="shared" si="17"/>
        <v>0</v>
      </c>
      <c r="R43" s="434">
        <f t="shared" si="17"/>
        <v>3</v>
      </c>
      <c r="S43" s="434">
        <f t="shared" si="17"/>
        <v>1</v>
      </c>
      <c r="T43" s="434">
        <f t="shared" si="17"/>
        <v>0</v>
      </c>
      <c r="U43" s="434">
        <f t="shared" si="17"/>
        <v>2</v>
      </c>
      <c r="V43" s="434">
        <f t="shared" si="17"/>
        <v>1</v>
      </c>
      <c r="W43" s="471">
        <f t="shared" si="17"/>
        <v>0</v>
      </c>
      <c r="X43" s="434">
        <f t="shared" si="17"/>
        <v>2</v>
      </c>
      <c r="Y43" s="434">
        <f t="shared" si="17"/>
        <v>1</v>
      </c>
      <c r="Z43" s="471">
        <f t="shared" si="17"/>
        <v>0</v>
      </c>
      <c r="AA43" s="434">
        <f t="shared" si="17"/>
        <v>2</v>
      </c>
      <c r="AB43" s="434">
        <f t="shared" si="17"/>
        <v>1</v>
      </c>
      <c r="AC43" s="434">
        <f t="shared" si="17"/>
        <v>0</v>
      </c>
      <c r="AD43" s="434">
        <f t="shared" si="17"/>
        <v>2</v>
      </c>
      <c r="AE43" s="434">
        <f t="shared" si="17"/>
        <v>0</v>
      </c>
      <c r="AF43" s="434">
        <f t="shared" si="17"/>
        <v>0</v>
      </c>
      <c r="AG43" s="434">
        <f t="shared" si="17"/>
        <v>3</v>
      </c>
      <c r="AH43" s="446">
        <f t="shared" si="16"/>
        <v>30</v>
      </c>
    </row>
    <row r="44" spans="1:34" ht="36.75" customHeight="1" x14ac:dyDescent="0.25">
      <c r="B44" s="802"/>
      <c r="C44" s="1148" t="s">
        <v>979</v>
      </c>
      <c r="D44" s="792" t="s">
        <v>935</v>
      </c>
      <c r="E44" s="793"/>
      <c r="F44" s="794"/>
      <c r="G44" s="792" t="s">
        <v>935</v>
      </c>
      <c r="H44" s="793"/>
      <c r="I44" s="794"/>
      <c r="J44" s="792" t="s">
        <v>935</v>
      </c>
      <c r="K44" s="793"/>
      <c r="L44" s="794"/>
      <c r="M44" s="792" t="s">
        <v>935</v>
      </c>
      <c r="N44" s="793"/>
      <c r="O44" s="794"/>
      <c r="P44" s="788" t="s">
        <v>973</v>
      </c>
      <c r="Q44" s="789"/>
      <c r="R44" s="790"/>
      <c r="S44" s="792" t="s">
        <v>935</v>
      </c>
      <c r="T44" s="793"/>
      <c r="U44" s="794"/>
      <c r="V44" s="792" t="s">
        <v>952</v>
      </c>
      <c r="W44" s="793"/>
      <c r="X44" s="794"/>
      <c r="Y44" s="792" t="s">
        <v>935</v>
      </c>
      <c r="Z44" s="793"/>
      <c r="AA44" s="794"/>
      <c r="AB44" s="792" t="s">
        <v>935</v>
      </c>
      <c r="AC44" s="793"/>
      <c r="AD44" s="794"/>
      <c r="AE44" s="788" t="s">
        <v>962</v>
      </c>
      <c r="AF44" s="789"/>
      <c r="AG44" s="790"/>
      <c r="AH44" s="446"/>
    </row>
    <row r="45" spans="1:34" ht="38.25" customHeight="1" x14ac:dyDescent="0.25">
      <c r="B45" s="803" t="s">
        <v>895</v>
      </c>
      <c r="C45" s="1149" t="s">
        <v>895</v>
      </c>
      <c r="D45" s="431" t="s">
        <v>25</v>
      </c>
      <c r="E45" s="432" t="s">
        <v>26</v>
      </c>
      <c r="F45" s="433" t="s">
        <v>27</v>
      </c>
      <c r="G45" s="431" t="s">
        <v>25</v>
      </c>
      <c r="H45" s="432" t="s">
        <v>26</v>
      </c>
      <c r="I45" s="433" t="s">
        <v>27</v>
      </c>
      <c r="J45" s="431" t="s">
        <v>25</v>
      </c>
      <c r="K45" s="432" t="s">
        <v>26</v>
      </c>
      <c r="L45" s="433" t="s">
        <v>27</v>
      </c>
      <c r="M45" s="431" t="s">
        <v>25</v>
      </c>
      <c r="N45" s="432" t="s">
        <v>26</v>
      </c>
      <c r="O45" s="433" t="s">
        <v>27</v>
      </c>
      <c r="P45" s="431" t="s">
        <v>25</v>
      </c>
      <c r="Q45" s="432" t="s">
        <v>26</v>
      </c>
      <c r="R45" s="433" t="s">
        <v>27</v>
      </c>
      <c r="S45" s="431" t="s">
        <v>25</v>
      </c>
      <c r="T45" s="432" t="s">
        <v>26</v>
      </c>
      <c r="U45" s="433" t="s">
        <v>27</v>
      </c>
      <c r="V45" s="431" t="s">
        <v>25</v>
      </c>
      <c r="W45" s="432" t="s">
        <v>26</v>
      </c>
      <c r="X45" s="433" t="s">
        <v>27</v>
      </c>
      <c r="Y45" s="431" t="s">
        <v>25</v>
      </c>
      <c r="Z45" s="432" t="s">
        <v>26</v>
      </c>
      <c r="AA45" s="433" t="s">
        <v>27</v>
      </c>
      <c r="AB45" s="431" t="s">
        <v>25</v>
      </c>
      <c r="AC45" s="432" t="s">
        <v>26</v>
      </c>
      <c r="AD45" s="433" t="s">
        <v>27</v>
      </c>
      <c r="AE45" s="431" t="s">
        <v>25</v>
      </c>
      <c r="AF45" s="432" t="s">
        <v>26</v>
      </c>
      <c r="AG45" s="433" t="s">
        <v>27</v>
      </c>
      <c r="AH45" s="446"/>
    </row>
    <row r="46" spans="1:34" x14ac:dyDescent="0.25">
      <c r="A46" s="450">
        <v>1</v>
      </c>
      <c r="B46" s="802"/>
      <c r="C46" s="1150" t="s">
        <v>910</v>
      </c>
      <c r="D46" s="478">
        <v>1</v>
      </c>
      <c r="E46" s="478"/>
      <c r="F46" s="478"/>
      <c r="G46" s="478">
        <v>1</v>
      </c>
      <c r="H46" s="478"/>
      <c r="I46" s="478"/>
      <c r="J46" s="478">
        <v>1</v>
      </c>
      <c r="K46" s="478"/>
      <c r="L46" s="478"/>
      <c r="M46" s="478">
        <v>1</v>
      </c>
      <c r="N46" s="478"/>
      <c r="O46" s="478"/>
      <c r="P46" s="478">
        <v>1</v>
      </c>
      <c r="Q46" s="478"/>
      <c r="R46" s="478"/>
      <c r="S46" s="478">
        <v>1</v>
      </c>
      <c r="T46" s="478"/>
      <c r="U46" s="478"/>
      <c r="V46" s="478">
        <v>1</v>
      </c>
      <c r="W46" s="478"/>
      <c r="X46" s="478"/>
      <c r="Y46" s="478">
        <v>1</v>
      </c>
      <c r="Z46" s="478"/>
      <c r="AA46" s="478"/>
      <c r="AB46" s="478">
        <v>1</v>
      </c>
      <c r="AC46" s="478"/>
      <c r="AD46" s="478"/>
      <c r="AE46" s="478">
        <v>1</v>
      </c>
      <c r="AF46" s="478"/>
      <c r="AG46" s="478"/>
      <c r="AH46" s="446">
        <f t="shared" ref="AH46:AH50" si="18">SUM(D46:AG46)</f>
        <v>10</v>
      </c>
    </row>
    <row r="47" spans="1:34" s="476" customFormat="1" x14ac:dyDescent="0.25">
      <c r="A47" s="479">
        <v>2</v>
      </c>
      <c r="B47" s="802"/>
      <c r="C47" s="1150" t="s">
        <v>924</v>
      </c>
      <c r="D47" s="478">
        <v>1</v>
      </c>
      <c r="E47" s="478"/>
      <c r="F47" s="478"/>
      <c r="G47" s="478">
        <v>1</v>
      </c>
      <c r="H47" s="478"/>
      <c r="I47" s="478"/>
      <c r="J47" s="478">
        <v>1</v>
      </c>
      <c r="K47" s="478"/>
      <c r="L47" s="478"/>
      <c r="M47" s="478">
        <v>1</v>
      </c>
      <c r="N47" s="478"/>
      <c r="O47" s="478"/>
      <c r="P47" s="478">
        <v>1</v>
      </c>
      <c r="Q47" s="478"/>
      <c r="R47" s="478"/>
      <c r="S47" s="478">
        <v>1</v>
      </c>
      <c r="T47" s="478"/>
      <c r="U47" s="478"/>
      <c r="V47" s="478">
        <v>1</v>
      </c>
      <c r="W47" s="478"/>
      <c r="X47" s="478"/>
      <c r="Y47" s="478">
        <v>1</v>
      </c>
      <c r="Z47" s="478"/>
      <c r="AA47" s="478"/>
      <c r="AB47" s="478">
        <v>1</v>
      </c>
      <c r="AC47" s="478"/>
      <c r="AD47" s="478"/>
      <c r="AE47" s="478">
        <v>1</v>
      </c>
      <c r="AF47" s="478"/>
      <c r="AG47" s="478"/>
      <c r="AH47" s="446">
        <f t="shared" si="18"/>
        <v>10</v>
      </c>
    </row>
    <row r="48" spans="1:34" s="476" customFormat="1" x14ac:dyDescent="0.25">
      <c r="A48" s="479">
        <v>3</v>
      </c>
      <c r="B48" s="802"/>
      <c r="C48" s="1150" t="s">
        <v>912</v>
      </c>
      <c r="D48" s="478">
        <v>1</v>
      </c>
      <c r="E48" s="478"/>
      <c r="F48" s="478"/>
      <c r="G48" s="478">
        <v>1</v>
      </c>
      <c r="H48" s="478"/>
      <c r="I48" s="478"/>
      <c r="J48" s="478">
        <v>1</v>
      </c>
      <c r="K48" s="478"/>
      <c r="L48" s="478"/>
      <c r="M48" s="478">
        <v>1</v>
      </c>
      <c r="N48" s="478"/>
      <c r="O48" s="478"/>
      <c r="P48" s="478">
        <v>1</v>
      </c>
      <c r="Q48" s="478"/>
      <c r="R48" s="478"/>
      <c r="S48" s="478">
        <v>1</v>
      </c>
      <c r="T48" s="478"/>
      <c r="U48" s="478"/>
      <c r="V48" s="478">
        <v>1</v>
      </c>
      <c r="W48" s="478"/>
      <c r="X48" s="478"/>
      <c r="Y48" s="478">
        <v>1</v>
      </c>
      <c r="Z48" s="478"/>
      <c r="AA48" s="478"/>
      <c r="AB48" s="478">
        <v>1</v>
      </c>
      <c r="AC48" s="478"/>
      <c r="AD48" s="478"/>
      <c r="AE48" s="478">
        <v>1</v>
      </c>
      <c r="AF48" s="478"/>
      <c r="AG48" s="478"/>
      <c r="AH48" s="446">
        <f t="shared" si="18"/>
        <v>10</v>
      </c>
    </row>
    <row r="49" spans="1:34" s="476" customFormat="1" ht="26.25" x14ac:dyDescent="0.25">
      <c r="A49" s="479">
        <v>4</v>
      </c>
      <c r="B49" s="802"/>
      <c r="C49" s="1150" t="s">
        <v>918</v>
      </c>
      <c r="D49" s="478">
        <v>1</v>
      </c>
      <c r="E49" s="478"/>
      <c r="F49" s="478"/>
      <c r="G49" s="478">
        <v>1</v>
      </c>
      <c r="H49" s="478"/>
      <c r="I49" s="478"/>
      <c r="J49" s="478">
        <v>1</v>
      </c>
      <c r="K49" s="478"/>
      <c r="L49" s="478"/>
      <c r="M49" s="478">
        <v>1</v>
      </c>
      <c r="N49" s="478"/>
      <c r="O49" s="478"/>
      <c r="P49" s="478">
        <v>1</v>
      </c>
      <c r="Q49" s="478"/>
      <c r="R49" s="478"/>
      <c r="S49" s="478">
        <v>1</v>
      </c>
      <c r="T49" s="478"/>
      <c r="U49" s="478"/>
      <c r="V49" s="478">
        <v>1</v>
      </c>
      <c r="W49" s="478"/>
      <c r="X49" s="478"/>
      <c r="Y49" s="478">
        <v>1</v>
      </c>
      <c r="Z49" s="478"/>
      <c r="AA49" s="478"/>
      <c r="AB49" s="478">
        <v>1</v>
      </c>
      <c r="AC49" s="478"/>
      <c r="AD49" s="478"/>
      <c r="AE49" s="478">
        <v>1</v>
      </c>
      <c r="AF49" s="478"/>
      <c r="AG49" s="478"/>
      <c r="AH49" s="446">
        <f t="shared" si="18"/>
        <v>10</v>
      </c>
    </row>
    <row r="50" spans="1:34" x14ac:dyDescent="0.25">
      <c r="A50" s="452"/>
      <c r="B50" s="802"/>
      <c r="C50" s="1144" t="s">
        <v>376</v>
      </c>
      <c r="D50" s="434">
        <f>SUM(D46:D49)</f>
        <v>4</v>
      </c>
      <c r="E50" s="434">
        <f>SUM(E46:E49)</f>
        <v>0</v>
      </c>
      <c r="F50" s="434">
        <f>SUM(F46:F49)</f>
        <v>0</v>
      </c>
      <c r="G50" s="434">
        <f t="shared" ref="G50:AG50" si="19">SUM(G46:G49)</f>
        <v>4</v>
      </c>
      <c r="H50" s="434">
        <f t="shared" si="19"/>
        <v>0</v>
      </c>
      <c r="I50" s="434">
        <f t="shared" si="19"/>
        <v>0</v>
      </c>
      <c r="J50" s="461">
        <f t="shared" si="19"/>
        <v>4</v>
      </c>
      <c r="K50" s="461">
        <f t="shared" si="19"/>
        <v>0</v>
      </c>
      <c r="L50" s="461">
        <f t="shared" si="19"/>
        <v>0</v>
      </c>
      <c r="M50" s="434">
        <f t="shared" si="19"/>
        <v>4</v>
      </c>
      <c r="N50" s="434">
        <f t="shared" si="19"/>
        <v>0</v>
      </c>
      <c r="O50" s="434">
        <f t="shared" si="19"/>
        <v>0</v>
      </c>
      <c r="P50" s="434">
        <f t="shared" si="19"/>
        <v>4</v>
      </c>
      <c r="Q50" s="434">
        <f t="shared" si="19"/>
        <v>0</v>
      </c>
      <c r="R50" s="434">
        <f t="shared" si="19"/>
        <v>0</v>
      </c>
      <c r="S50" s="434">
        <f t="shared" si="19"/>
        <v>4</v>
      </c>
      <c r="T50" s="434">
        <f t="shared" si="19"/>
        <v>0</v>
      </c>
      <c r="U50" s="434">
        <f t="shared" si="19"/>
        <v>0</v>
      </c>
      <c r="V50" s="434">
        <f t="shared" si="19"/>
        <v>4</v>
      </c>
      <c r="W50" s="471">
        <f t="shared" si="19"/>
        <v>0</v>
      </c>
      <c r="X50" s="434">
        <f t="shared" si="19"/>
        <v>0</v>
      </c>
      <c r="Y50" s="434">
        <f t="shared" si="19"/>
        <v>4</v>
      </c>
      <c r="Z50" s="471">
        <f t="shared" si="19"/>
        <v>0</v>
      </c>
      <c r="AA50" s="434">
        <f t="shared" si="19"/>
        <v>0</v>
      </c>
      <c r="AB50" s="434">
        <f t="shared" si="19"/>
        <v>4</v>
      </c>
      <c r="AC50" s="434">
        <f t="shared" si="19"/>
        <v>0</v>
      </c>
      <c r="AD50" s="434">
        <f t="shared" si="19"/>
        <v>0</v>
      </c>
      <c r="AE50" s="434">
        <f t="shared" si="19"/>
        <v>4</v>
      </c>
      <c r="AF50" s="434">
        <f t="shared" si="19"/>
        <v>0</v>
      </c>
      <c r="AG50" s="434">
        <f t="shared" si="19"/>
        <v>0</v>
      </c>
      <c r="AH50" s="446">
        <f t="shared" si="18"/>
        <v>40</v>
      </c>
    </row>
    <row r="51" spans="1:34" ht="69" customHeight="1" x14ac:dyDescent="0.25">
      <c r="B51" s="802"/>
      <c r="C51" s="1151" t="s">
        <v>984</v>
      </c>
      <c r="D51" s="792" t="s">
        <v>935</v>
      </c>
      <c r="E51" s="793"/>
      <c r="F51" s="794"/>
      <c r="G51" s="792" t="s">
        <v>935</v>
      </c>
      <c r="H51" s="793"/>
      <c r="I51" s="794"/>
      <c r="J51" s="792" t="s">
        <v>935</v>
      </c>
      <c r="K51" s="793"/>
      <c r="L51" s="794"/>
      <c r="M51" s="788" t="s">
        <v>985</v>
      </c>
      <c r="N51" s="789"/>
      <c r="O51" s="790"/>
      <c r="P51" s="788" t="s">
        <v>935</v>
      </c>
      <c r="Q51" s="789"/>
      <c r="R51" s="790"/>
      <c r="S51" s="788" t="s">
        <v>948</v>
      </c>
      <c r="T51" s="789"/>
      <c r="U51" s="790"/>
      <c r="V51" s="788" t="s">
        <v>935</v>
      </c>
      <c r="W51" s="789"/>
      <c r="X51" s="790"/>
      <c r="Y51" s="788" t="s">
        <v>935</v>
      </c>
      <c r="Z51" s="789"/>
      <c r="AA51" s="790"/>
      <c r="AB51" s="788" t="s">
        <v>935</v>
      </c>
      <c r="AC51" s="789"/>
      <c r="AD51" s="790"/>
      <c r="AE51" s="788" t="s">
        <v>935</v>
      </c>
      <c r="AF51" s="789"/>
      <c r="AG51" s="790"/>
      <c r="AH51" s="446"/>
    </row>
    <row r="52" spans="1:34" ht="24.75" customHeight="1" x14ac:dyDescent="0.25">
      <c r="B52" s="802" t="s">
        <v>896</v>
      </c>
      <c r="C52" s="430" t="s">
        <v>896</v>
      </c>
      <c r="D52" s="431" t="s">
        <v>25</v>
      </c>
      <c r="E52" s="432" t="s">
        <v>26</v>
      </c>
      <c r="F52" s="433" t="s">
        <v>27</v>
      </c>
      <c r="G52" s="431" t="s">
        <v>25</v>
      </c>
      <c r="H52" s="432" t="s">
        <v>26</v>
      </c>
      <c r="I52" s="433" t="s">
        <v>27</v>
      </c>
      <c r="J52" s="431" t="s">
        <v>25</v>
      </c>
      <c r="K52" s="432" t="s">
        <v>26</v>
      </c>
      <c r="L52" s="433" t="s">
        <v>27</v>
      </c>
      <c r="M52" s="431" t="s">
        <v>25</v>
      </c>
      <c r="N52" s="432" t="s">
        <v>26</v>
      </c>
      <c r="O52" s="433" t="s">
        <v>27</v>
      </c>
      <c r="P52" s="431" t="s">
        <v>25</v>
      </c>
      <c r="Q52" s="432" t="s">
        <v>26</v>
      </c>
      <c r="R52" s="433" t="s">
        <v>27</v>
      </c>
      <c r="S52" s="431" t="s">
        <v>25</v>
      </c>
      <c r="T52" s="432" t="s">
        <v>26</v>
      </c>
      <c r="U52" s="433" t="s">
        <v>27</v>
      </c>
      <c r="V52" s="431" t="s">
        <v>25</v>
      </c>
      <c r="W52" s="432" t="s">
        <v>26</v>
      </c>
      <c r="X52" s="433" t="s">
        <v>27</v>
      </c>
      <c r="Y52" s="431" t="s">
        <v>25</v>
      </c>
      <c r="Z52" s="432" t="s">
        <v>26</v>
      </c>
      <c r="AA52" s="433" t="s">
        <v>27</v>
      </c>
      <c r="AB52" s="431" t="s">
        <v>25</v>
      </c>
      <c r="AC52" s="432" t="s">
        <v>26</v>
      </c>
      <c r="AD52" s="433" t="s">
        <v>27</v>
      </c>
      <c r="AE52" s="431" t="s">
        <v>25</v>
      </c>
      <c r="AF52" s="432" t="s">
        <v>26</v>
      </c>
      <c r="AG52" s="433" t="s">
        <v>27</v>
      </c>
      <c r="AH52" s="446"/>
    </row>
    <row r="53" spans="1:34" ht="25.5" x14ac:dyDescent="0.25">
      <c r="A53" s="450">
        <v>1</v>
      </c>
      <c r="B53" s="802"/>
      <c r="C53" s="1147" t="s">
        <v>922</v>
      </c>
      <c r="D53" s="478">
        <v>1</v>
      </c>
      <c r="E53" s="478"/>
      <c r="F53" s="478"/>
      <c r="G53" s="478">
        <v>1</v>
      </c>
      <c r="H53" s="478"/>
      <c r="I53" s="478"/>
      <c r="J53" s="478">
        <v>1</v>
      </c>
      <c r="K53" s="478"/>
      <c r="L53" s="478"/>
      <c r="M53" s="478">
        <v>1</v>
      </c>
      <c r="N53" s="478"/>
      <c r="O53" s="478"/>
      <c r="P53" s="478">
        <v>1</v>
      </c>
      <c r="Q53" s="478"/>
      <c r="R53" s="478"/>
      <c r="S53" s="478">
        <v>1</v>
      </c>
      <c r="T53" s="478"/>
      <c r="U53" s="478"/>
      <c r="V53" s="478"/>
      <c r="W53" s="478">
        <v>1</v>
      </c>
      <c r="X53" s="478"/>
      <c r="Y53" s="478">
        <v>1</v>
      </c>
      <c r="Z53" s="478"/>
      <c r="AA53" s="478"/>
      <c r="AB53" s="478">
        <v>1</v>
      </c>
      <c r="AC53" s="478"/>
      <c r="AD53" s="478"/>
      <c r="AE53" s="478">
        <v>1</v>
      </c>
      <c r="AF53" s="478"/>
      <c r="AG53" s="478"/>
      <c r="AH53" s="446">
        <f t="shared" ref="AH53:AH57" si="20">SUM(D53:AG53)</f>
        <v>10</v>
      </c>
    </row>
    <row r="54" spans="1:34" ht="25.5" x14ac:dyDescent="0.25">
      <c r="A54" s="450">
        <v>2</v>
      </c>
      <c r="B54" s="802"/>
      <c r="C54" s="1147" t="s">
        <v>920</v>
      </c>
      <c r="D54" s="478">
        <v>1</v>
      </c>
      <c r="E54" s="478"/>
      <c r="F54" s="478"/>
      <c r="G54" s="478">
        <v>1</v>
      </c>
      <c r="H54" s="478"/>
      <c r="I54" s="478"/>
      <c r="J54" s="478">
        <v>1</v>
      </c>
      <c r="K54" s="478"/>
      <c r="L54" s="478"/>
      <c r="M54" s="478">
        <v>1</v>
      </c>
      <c r="N54" s="478"/>
      <c r="O54" s="478"/>
      <c r="P54" s="478">
        <v>1</v>
      </c>
      <c r="Q54" s="478"/>
      <c r="R54" s="478"/>
      <c r="S54" s="478">
        <v>1</v>
      </c>
      <c r="T54" s="478"/>
      <c r="U54" s="478"/>
      <c r="V54" s="478"/>
      <c r="W54" s="478">
        <v>1</v>
      </c>
      <c r="X54" s="478"/>
      <c r="Y54" s="478">
        <v>1</v>
      </c>
      <c r="Z54" s="478"/>
      <c r="AA54" s="478"/>
      <c r="AB54" s="478">
        <v>1</v>
      </c>
      <c r="AC54" s="478"/>
      <c r="AD54" s="478"/>
      <c r="AE54" s="478">
        <v>1</v>
      </c>
      <c r="AF54" s="478"/>
      <c r="AG54" s="478"/>
      <c r="AH54" s="446">
        <f t="shared" si="20"/>
        <v>10</v>
      </c>
    </row>
    <row r="55" spans="1:34" s="476" customFormat="1" ht="25.5" x14ac:dyDescent="0.25">
      <c r="A55" s="479">
        <v>3</v>
      </c>
      <c r="B55" s="802"/>
      <c r="C55" s="1147" t="s">
        <v>921</v>
      </c>
      <c r="D55" s="478">
        <v>1</v>
      </c>
      <c r="E55" s="478"/>
      <c r="F55" s="478"/>
      <c r="G55" s="478">
        <v>1</v>
      </c>
      <c r="H55" s="478"/>
      <c r="I55" s="478"/>
      <c r="J55" s="478">
        <v>1</v>
      </c>
      <c r="K55" s="478"/>
      <c r="L55" s="478"/>
      <c r="M55" s="478">
        <v>1</v>
      </c>
      <c r="N55" s="478"/>
      <c r="O55" s="478"/>
      <c r="P55" s="478">
        <v>1</v>
      </c>
      <c r="Q55" s="478"/>
      <c r="R55" s="478"/>
      <c r="S55" s="478">
        <v>1</v>
      </c>
      <c r="T55" s="478"/>
      <c r="U55" s="478"/>
      <c r="V55" s="478"/>
      <c r="W55" s="478">
        <v>1</v>
      </c>
      <c r="X55" s="478"/>
      <c r="Y55" s="478">
        <v>1</v>
      </c>
      <c r="Z55" s="478"/>
      <c r="AA55" s="478"/>
      <c r="AB55" s="478">
        <v>1</v>
      </c>
      <c r="AC55" s="478"/>
      <c r="AD55" s="478"/>
      <c r="AE55" s="478">
        <v>1</v>
      </c>
      <c r="AF55" s="478"/>
      <c r="AG55" s="478"/>
      <c r="AH55" s="446">
        <f t="shared" si="20"/>
        <v>10</v>
      </c>
    </row>
    <row r="56" spans="1:34" x14ac:dyDescent="0.25">
      <c r="A56" s="450">
        <v>4</v>
      </c>
      <c r="B56" s="802"/>
      <c r="C56" s="1147" t="s">
        <v>897</v>
      </c>
      <c r="D56" s="478">
        <v>1</v>
      </c>
      <c r="E56" s="478"/>
      <c r="F56" s="478"/>
      <c r="G56" s="478">
        <v>1</v>
      </c>
      <c r="H56" s="478"/>
      <c r="I56" s="478"/>
      <c r="J56" s="478">
        <v>1</v>
      </c>
      <c r="K56" s="478"/>
      <c r="L56" s="478"/>
      <c r="M56" s="478">
        <v>1</v>
      </c>
      <c r="N56" s="478"/>
      <c r="O56" s="478"/>
      <c r="P56" s="478">
        <v>1</v>
      </c>
      <c r="Q56" s="478"/>
      <c r="R56" s="478"/>
      <c r="S56" s="478">
        <v>1</v>
      </c>
      <c r="T56" s="478"/>
      <c r="U56" s="478"/>
      <c r="V56" s="478">
        <v>1</v>
      </c>
      <c r="W56" s="478"/>
      <c r="X56" s="478"/>
      <c r="Y56" s="478">
        <v>1</v>
      </c>
      <c r="Z56" s="478"/>
      <c r="AA56" s="478"/>
      <c r="AB56" s="478">
        <v>1</v>
      </c>
      <c r="AC56" s="478"/>
      <c r="AD56" s="478"/>
      <c r="AE56" s="478">
        <v>1</v>
      </c>
      <c r="AF56" s="478"/>
      <c r="AG56" s="478"/>
      <c r="AH56" s="446">
        <f t="shared" si="20"/>
        <v>10</v>
      </c>
    </row>
    <row r="57" spans="1:34" x14ac:dyDescent="0.25">
      <c r="A57" s="452"/>
      <c r="B57" s="802"/>
      <c r="C57" s="1144" t="s">
        <v>376</v>
      </c>
      <c r="D57" s="434">
        <f>SUM(D53:D56)</f>
        <v>4</v>
      </c>
      <c r="E57" s="434">
        <f t="shared" ref="E57:AG57" si="21">SUM(E53:E56)</f>
        <v>0</v>
      </c>
      <c r="F57" s="434">
        <f t="shared" si="21"/>
        <v>0</v>
      </c>
      <c r="G57" s="434">
        <f t="shared" si="21"/>
        <v>4</v>
      </c>
      <c r="H57" s="434">
        <f t="shared" si="21"/>
        <v>0</v>
      </c>
      <c r="I57" s="434">
        <f t="shared" si="21"/>
        <v>0</v>
      </c>
      <c r="J57" s="461">
        <f t="shared" si="21"/>
        <v>4</v>
      </c>
      <c r="K57" s="461">
        <f t="shared" si="21"/>
        <v>0</v>
      </c>
      <c r="L57" s="461">
        <f t="shared" si="21"/>
        <v>0</v>
      </c>
      <c r="M57" s="434">
        <f t="shared" si="21"/>
        <v>4</v>
      </c>
      <c r="N57" s="434">
        <f t="shared" si="21"/>
        <v>0</v>
      </c>
      <c r="O57" s="434">
        <f t="shared" si="21"/>
        <v>0</v>
      </c>
      <c r="P57" s="434">
        <f t="shared" ref="P57:R57" si="22">SUM(P53:P56)</f>
        <v>4</v>
      </c>
      <c r="Q57" s="434">
        <f t="shared" si="22"/>
        <v>0</v>
      </c>
      <c r="R57" s="434">
        <f t="shared" si="22"/>
        <v>0</v>
      </c>
      <c r="S57" s="434">
        <f t="shared" ref="S57:AD57" si="23">SUM(S53:S56)</f>
        <v>4</v>
      </c>
      <c r="T57" s="434">
        <f t="shared" si="23"/>
        <v>0</v>
      </c>
      <c r="U57" s="434">
        <f t="shared" si="23"/>
        <v>0</v>
      </c>
      <c r="V57" s="434">
        <f t="shared" si="23"/>
        <v>1</v>
      </c>
      <c r="W57" s="471">
        <f t="shared" si="23"/>
        <v>3</v>
      </c>
      <c r="X57" s="434">
        <f t="shared" si="23"/>
        <v>0</v>
      </c>
      <c r="Y57" s="434">
        <f t="shared" si="23"/>
        <v>4</v>
      </c>
      <c r="Z57" s="471">
        <f t="shared" si="23"/>
        <v>0</v>
      </c>
      <c r="AA57" s="434">
        <f t="shared" si="23"/>
        <v>0</v>
      </c>
      <c r="AB57" s="434">
        <f t="shared" si="23"/>
        <v>4</v>
      </c>
      <c r="AC57" s="434">
        <f t="shared" si="23"/>
        <v>0</v>
      </c>
      <c r="AD57" s="434">
        <f t="shared" si="23"/>
        <v>0</v>
      </c>
      <c r="AE57" s="434">
        <f t="shared" si="21"/>
        <v>4</v>
      </c>
      <c r="AF57" s="434">
        <f t="shared" si="21"/>
        <v>0</v>
      </c>
      <c r="AG57" s="434">
        <f t="shared" si="21"/>
        <v>0</v>
      </c>
      <c r="AH57" s="446">
        <f t="shared" si="20"/>
        <v>40</v>
      </c>
    </row>
    <row r="58" spans="1:34" ht="66.75" customHeight="1" x14ac:dyDescent="0.25">
      <c r="B58" s="802"/>
      <c r="C58" s="1151" t="s">
        <v>980</v>
      </c>
      <c r="D58" s="792" t="s">
        <v>935</v>
      </c>
      <c r="E58" s="793"/>
      <c r="F58" s="794"/>
      <c r="G58" s="792" t="s">
        <v>935</v>
      </c>
      <c r="H58" s="793"/>
      <c r="I58" s="794"/>
      <c r="J58" s="792" t="s">
        <v>935</v>
      </c>
      <c r="K58" s="793"/>
      <c r="L58" s="794"/>
      <c r="M58" s="788" t="s">
        <v>935</v>
      </c>
      <c r="N58" s="789"/>
      <c r="O58" s="790"/>
      <c r="P58" s="788" t="s">
        <v>935</v>
      </c>
      <c r="Q58" s="789"/>
      <c r="R58" s="790"/>
      <c r="S58" s="788" t="s">
        <v>948</v>
      </c>
      <c r="T58" s="789"/>
      <c r="U58" s="790"/>
      <c r="V58" s="788" t="s">
        <v>986</v>
      </c>
      <c r="W58" s="789"/>
      <c r="X58" s="790"/>
      <c r="Y58" s="791" t="s">
        <v>954</v>
      </c>
      <c r="Z58" s="791"/>
      <c r="AA58" s="791"/>
      <c r="AB58" s="788" t="s">
        <v>935</v>
      </c>
      <c r="AC58" s="789"/>
      <c r="AD58" s="790"/>
      <c r="AE58" s="788" t="s">
        <v>935</v>
      </c>
      <c r="AF58" s="789"/>
      <c r="AG58" s="790"/>
      <c r="AH58" s="446"/>
    </row>
    <row r="59" spans="1:34" ht="24" customHeight="1" x14ac:dyDescent="0.25">
      <c r="B59" s="802" t="s">
        <v>898</v>
      </c>
      <c r="C59" s="1149" t="s">
        <v>898</v>
      </c>
      <c r="D59" s="431" t="s">
        <v>25</v>
      </c>
      <c r="E59" s="432" t="s">
        <v>26</v>
      </c>
      <c r="F59" s="433" t="s">
        <v>27</v>
      </c>
      <c r="G59" s="431" t="s">
        <v>25</v>
      </c>
      <c r="H59" s="432" t="s">
        <v>26</v>
      </c>
      <c r="I59" s="433" t="s">
        <v>27</v>
      </c>
      <c r="J59" s="431" t="s">
        <v>25</v>
      </c>
      <c r="K59" s="432" t="s">
        <v>26</v>
      </c>
      <c r="L59" s="433" t="s">
        <v>27</v>
      </c>
      <c r="M59" s="431" t="s">
        <v>25</v>
      </c>
      <c r="N59" s="432" t="s">
        <v>26</v>
      </c>
      <c r="O59" s="433" t="s">
        <v>27</v>
      </c>
      <c r="P59" s="431" t="s">
        <v>25</v>
      </c>
      <c r="Q59" s="432" t="s">
        <v>26</v>
      </c>
      <c r="R59" s="433" t="s">
        <v>27</v>
      </c>
      <c r="S59" s="431" t="s">
        <v>25</v>
      </c>
      <c r="T59" s="432" t="s">
        <v>26</v>
      </c>
      <c r="U59" s="433" t="s">
        <v>27</v>
      </c>
      <c r="V59" s="431" t="s">
        <v>25</v>
      </c>
      <c r="W59" s="432" t="s">
        <v>26</v>
      </c>
      <c r="X59" s="433" t="s">
        <v>27</v>
      </c>
      <c r="Y59" s="431" t="s">
        <v>25</v>
      </c>
      <c r="Z59" s="432" t="s">
        <v>26</v>
      </c>
      <c r="AA59" s="433" t="s">
        <v>27</v>
      </c>
      <c r="AB59" s="431" t="s">
        <v>25</v>
      </c>
      <c r="AC59" s="432" t="s">
        <v>26</v>
      </c>
      <c r="AD59" s="433" t="s">
        <v>27</v>
      </c>
      <c r="AE59" s="431" t="s">
        <v>25</v>
      </c>
      <c r="AF59" s="432" t="s">
        <v>26</v>
      </c>
      <c r="AG59" s="433" t="s">
        <v>27</v>
      </c>
      <c r="AH59" s="446"/>
    </row>
    <row r="60" spans="1:34" x14ac:dyDescent="0.25">
      <c r="A60" s="450">
        <v>1</v>
      </c>
      <c r="B60" s="802"/>
      <c r="C60" s="480" t="s">
        <v>899</v>
      </c>
      <c r="D60" s="478"/>
      <c r="E60" s="478"/>
      <c r="F60" s="478">
        <v>1</v>
      </c>
      <c r="G60" s="478">
        <v>1</v>
      </c>
      <c r="H60" s="478"/>
      <c r="I60" s="478"/>
      <c r="J60" s="478"/>
      <c r="K60" s="478"/>
      <c r="L60" s="478">
        <v>1</v>
      </c>
      <c r="M60" s="478">
        <v>1</v>
      </c>
      <c r="N60" s="478"/>
      <c r="O60" s="478"/>
      <c r="P60" s="478">
        <v>1</v>
      </c>
      <c r="Q60" s="478"/>
      <c r="R60" s="478"/>
      <c r="S60" s="478"/>
      <c r="T60" s="478"/>
      <c r="U60" s="478">
        <v>1</v>
      </c>
      <c r="V60" s="478"/>
      <c r="W60" s="478"/>
      <c r="X60" s="478">
        <v>1</v>
      </c>
      <c r="Y60" s="478"/>
      <c r="Z60" s="478"/>
      <c r="AA60" s="478">
        <v>1</v>
      </c>
      <c r="AB60" s="478">
        <v>1</v>
      </c>
      <c r="AC60" s="478"/>
      <c r="AD60" s="478"/>
      <c r="AE60" s="478"/>
      <c r="AF60" s="478"/>
      <c r="AG60" s="478">
        <v>1</v>
      </c>
      <c r="AH60" s="446">
        <f t="shared" ref="AH60:AH62" si="24">SUM(D60:AG60)</f>
        <v>10</v>
      </c>
    </row>
    <row r="61" spans="1:34" s="476" customFormat="1" ht="26.25" x14ac:dyDescent="0.25">
      <c r="A61" s="479">
        <v>2</v>
      </c>
      <c r="B61" s="802"/>
      <c r="C61" s="480" t="s">
        <v>923</v>
      </c>
      <c r="D61" s="478"/>
      <c r="E61" s="478"/>
      <c r="F61" s="478">
        <v>1</v>
      </c>
      <c r="G61" s="478">
        <v>1</v>
      </c>
      <c r="H61" s="478"/>
      <c r="I61" s="478"/>
      <c r="J61" s="478"/>
      <c r="K61" s="478"/>
      <c r="L61" s="478">
        <v>1</v>
      </c>
      <c r="M61" s="478">
        <v>1</v>
      </c>
      <c r="N61" s="478"/>
      <c r="O61" s="478"/>
      <c r="P61" s="478">
        <v>1</v>
      </c>
      <c r="Q61" s="478"/>
      <c r="R61" s="478"/>
      <c r="S61" s="478"/>
      <c r="T61" s="478"/>
      <c r="U61" s="478">
        <v>1</v>
      </c>
      <c r="V61" s="478"/>
      <c r="W61" s="478"/>
      <c r="X61" s="478">
        <v>1</v>
      </c>
      <c r="Y61" s="478"/>
      <c r="Z61" s="478"/>
      <c r="AA61" s="478">
        <v>1</v>
      </c>
      <c r="AB61" s="478">
        <v>1</v>
      </c>
      <c r="AC61" s="478"/>
      <c r="AD61" s="478"/>
      <c r="AE61" s="478"/>
      <c r="AF61" s="478"/>
      <c r="AG61" s="478">
        <v>1</v>
      </c>
      <c r="AH61" s="446">
        <f t="shared" si="24"/>
        <v>10</v>
      </c>
    </row>
    <row r="62" spans="1:34" x14ac:dyDescent="0.25">
      <c r="A62" s="452"/>
      <c r="B62" s="802"/>
      <c r="C62" s="1144" t="s">
        <v>376</v>
      </c>
      <c r="D62" s="434">
        <f>+D60+D61</f>
        <v>0</v>
      </c>
      <c r="E62" s="434">
        <f t="shared" ref="E62:AG62" si="25">+E60+E61</f>
        <v>0</v>
      </c>
      <c r="F62" s="434">
        <f t="shared" si="25"/>
        <v>2</v>
      </c>
      <c r="G62" s="434">
        <f t="shared" si="25"/>
        <v>2</v>
      </c>
      <c r="H62" s="434">
        <f t="shared" si="25"/>
        <v>0</v>
      </c>
      <c r="I62" s="434">
        <f t="shared" si="25"/>
        <v>0</v>
      </c>
      <c r="J62" s="461">
        <f t="shared" si="25"/>
        <v>0</v>
      </c>
      <c r="K62" s="461">
        <f t="shared" si="25"/>
        <v>0</v>
      </c>
      <c r="L62" s="461">
        <f t="shared" si="25"/>
        <v>2</v>
      </c>
      <c r="M62" s="434">
        <f t="shared" si="25"/>
        <v>2</v>
      </c>
      <c r="N62" s="434">
        <f t="shared" si="25"/>
        <v>0</v>
      </c>
      <c r="O62" s="434">
        <f t="shared" si="25"/>
        <v>0</v>
      </c>
      <c r="P62" s="434">
        <f t="shared" si="25"/>
        <v>2</v>
      </c>
      <c r="Q62" s="434">
        <f t="shared" si="25"/>
        <v>0</v>
      </c>
      <c r="R62" s="434">
        <f t="shared" si="25"/>
        <v>0</v>
      </c>
      <c r="S62" s="434">
        <f t="shared" si="25"/>
        <v>0</v>
      </c>
      <c r="T62" s="434">
        <f t="shared" si="25"/>
        <v>0</v>
      </c>
      <c r="U62" s="434">
        <f t="shared" si="25"/>
        <v>2</v>
      </c>
      <c r="V62" s="434">
        <f t="shared" si="25"/>
        <v>0</v>
      </c>
      <c r="W62" s="471">
        <f t="shared" si="25"/>
        <v>0</v>
      </c>
      <c r="X62" s="434">
        <f t="shared" si="25"/>
        <v>2</v>
      </c>
      <c r="Y62" s="434">
        <f t="shared" si="25"/>
        <v>0</v>
      </c>
      <c r="Z62" s="471">
        <f t="shared" si="25"/>
        <v>0</v>
      </c>
      <c r="AA62" s="434">
        <f t="shared" si="25"/>
        <v>2</v>
      </c>
      <c r="AB62" s="434">
        <f t="shared" si="25"/>
        <v>2</v>
      </c>
      <c r="AC62" s="434">
        <f t="shared" si="25"/>
        <v>0</v>
      </c>
      <c r="AD62" s="434">
        <f t="shared" si="25"/>
        <v>0</v>
      </c>
      <c r="AE62" s="434">
        <f t="shared" si="25"/>
        <v>0</v>
      </c>
      <c r="AF62" s="434">
        <f t="shared" si="25"/>
        <v>0</v>
      </c>
      <c r="AG62" s="434">
        <f t="shared" si="25"/>
        <v>2</v>
      </c>
      <c r="AH62" s="446">
        <f t="shared" si="24"/>
        <v>20</v>
      </c>
    </row>
    <row r="63" spans="1:34" ht="51" customHeight="1" x14ac:dyDescent="0.25">
      <c r="B63" s="802"/>
      <c r="C63" s="1152" t="s">
        <v>684</v>
      </c>
      <c r="D63" s="788" t="s">
        <v>936</v>
      </c>
      <c r="E63" s="789"/>
      <c r="F63" s="790"/>
      <c r="G63" s="788" t="s">
        <v>936</v>
      </c>
      <c r="H63" s="789"/>
      <c r="I63" s="790"/>
      <c r="J63" s="788" t="s">
        <v>939</v>
      </c>
      <c r="K63" s="789"/>
      <c r="L63" s="790"/>
      <c r="M63" s="788" t="s">
        <v>928</v>
      </c>
      <c r="N63" s="789"/>
      <c r="O63" s="790"/>
      <c r="P63" s="788" t="s">
        <v>987</v>
      </c>
      <c r="Q63" s="789"/>
      <c r="R63" s="790"/>
      <c r="S63" s="788" t="s">
        <v>949</v>
      </c>
      <c r="T63" s="789"/>
      <c r="U63" s="790"/>
      <c r="V63" s="788" t="s">
        <v>988</v>
      </c>
      <c r="W63" s="789"/>
      <c r="X63" s="790"/>
      <c r="Y63" s="788" t="s">
        <v>989</v>
      </c>
      <c r="Z63" s="789"/>
      <c r="AA63" s="790"/>
      <c r="AB63" s="788" t="s">
        <v>990</v>
      </c>
      <c r="AC63" s="789"/>
      <c r="AD63" s="790"/>
      <c r="AE63" s="788" t="s">
        <v>929</v>
      </c>
      <c r="AF63" s="789"/>
      <c r="AG63" s="790"/>
      <c r="AH63" s="446"/>
    </row>
    <row r="64" spans="1:34" ht="27" customHeight="1" x14ac:dyDescent="0.25">
      <c r="A64" s="419">
        <f>+A61+A56+A49+A42+A36+A28+A20+A14</f>
        <v>28</v>
      </c>
      <c r="B64" s="435"/>
      <c r="C64" s="69"/>
      <c r="D64" s="442">
        <f t="shared" ref="D64:AG64" si="26">+D62+D50+D43+D37+D29+D21+D15+D57</f>
        <v>21</v>
      </c>
      <c r="E64" s="442">
        <f t="shared" si="26"/>
        <v>3</v>
      </c>
      <c r="F64" s="442">
        <f t="shared" si="26"/>
        <v>4</v>
      </c>
      <c r="G64" s="442">
        <f t="shared" si="26"/>
        <v>20</v>
      </c>
      <c r="H64" s="442">
        <f t="shared" si="26"/>
        <v>3</v>
      </c>
      <c r="I64" s="442">
        <f t="shared" si="26"/>
        <v>5</v>
      </c>
      <c r="J64" s="462">
        <f t="shared" si="26"/>
        <v>18</v>
      </c>
      <c r="K64" s="462">
        <f t="shared" si="26"/>
        <v>2</v>
      </c>
      <c r="L64" s="462">
        <f t="shared" si="26"/>
        <v>8</v>
      </c>
      <c r="M64" s="442">
        <f t="shared" si="26"/>
        <v>20</v>
      </c>
      <c r="N64" s="442">
        <f t="shared" si="26"/>
        <v>5</v>
      </c>
      <c r="O64" s="442">
        <f t="shared" si="26"/>
        <v>3</v>
      </c>
      <c r="P64" s="442">
        <f t="shared" ref="P64:R64" si="27">+P62+P50+P43+P37+P29+P21+P15+P57</f>
        <v>21</v>
      </c>
      <c r="Q64" s="442">
        <f t="shared" si="27"/>
        <v>3</v>
      </c>
      <c r="R64" s="442">
        <f t="shared" si="27"/>
        <v>4</v>
      </c>
      <c r="S64" s="442">
        <f t="shared" ref="S64:AD64" si="28">+S62+S50+S43+S37+S29+S21+S15+S57</f>
        <v>17</v>
      </c>
      <c r="T64" s="442">
        <f t="shared" si="28"/>
        <v>6</v>
      </c>
      <c r="U64" s="442">
        <f t="shared" si="28"/>
        <v>5</v>
      </c>
      <c r="V64" s="442">
        <f t="shared" si="28"/>
        <v>18</v>
      </c>
      <c r="W64" s="472">
        <f t="shared" si="28"/>
        <v>6</v>
      </c>
      <c r="X64" s="442">
        <f t="shared" si="28"/>
        <v>4</v>
      </c>
      <c r="Y64" s="442">
        <f t="shared" si="28"/>
        <v>16</v>
      </c>
      <c r="Z64" s="472">
        <f t="shared" si="28"/>
        <v>5</v>
      </c>
      <c r="AA64" s="442">
        <f t="shared" si="28"/>
        <v>7</v>
      </c>
      <c r="AB64" s="442">
        <f t="shared" si="28"/>
        <v>22</v>
      </c>
      <c r="AC64" s="442">
        <f t="shared" si="28"/>
        <v>3</v>
      </c>
      <c r="AD64" s="442">
        <f t="shared" si="28"/>
        <v>3</v>
      </c>
      <c r="AE64" s="442">
        <f t="shared" si="26"/>
        <v>22</v>
      </c>
      <c r="AF64" s="442">
        <f t="shared" si="26"/>
        <v>0</v>
      </c>
      <c r="AG64" s="442">
        <f t="shared" si="26"/>
        <v>6</v>
      </c>
      <c r="AH64" s="445"/>
    </row>
    <row r="65" spans="2:34" ht="23.25" customHeight="1" x14ac:dyDescent="0.25">
      <c r="B65" s="435"/>
      <c r="C65" s="69"/>
      <c r="D65" s="800">
        <f>+D64+E64+F64</f>
        <v>28</v>
      </c>
      <c r="E65" s="800"/>
      <c r="F65" s="800"/>
      <c r="G65" s="800">
        <f>+G64+H64+I64</f>
        <v>28</v>
      </c>
      <c r="H65" s="800"/>
      <c r="I65" s="800"/>
      <c r="J65" s="801">
        <f>+J64+K64+L64</f>
        <v>28</v>
      </c>
      <c r="K65" s="801"/>
      <c r="L65" s="801"/>
      <c r="M65" s="800">
        <f>+M64+N64+O64</f>
        <v>28</v>
      </c>
      <c r="N65" s="800"/>
      <c r="O65" s="800"/>
      <c r="P65" s="800">
        <f>+P64+Q64+R64</f>
        <v>28</v>
      </c>
      <c r="Q65" s="800"/>
      <c r="R65" s="800"/>
      <c r="S65" s="800">
        <f t="shared" ref="S65" si="29">+S64+T64+U64</f>
        <v>28</v>
      </c>
      <c r="T65" s="800"/>
      <c r="U65" s="800"/>
      <c r="V65" s="800">
        <f t="shared" ref="V65" si="30">+V64+W64+X64</f>
        <v>28</v>
      </c>
      <c r="W65" s="800"/>
      <c r="X65" s="800"/>
      <c r="Y65" s="800">
        <f t="shared" ref="Y65" si="31">+Y64+Z64+AA64</f>
        <v>28</v>
      </c>
      <c r="Z65" s="800"/>
      <c r="AA65" s="800"/>
      <c r="AB65" s="800">
        <f t="shared" ref="AB65" si="32">+AB64+AC64+AD64</f>
        <v>28</v>
      </c>
      <c r="AC65" s="800"/>
      <c r="AD65" s="800"/>
      <c r="AE65" s="800">
        <f>+AE64+AF64+AG64</f>
        <v>28</v>
      </c>
      <c r="AF65" s="800"/>
      <c r="AG65" s="800"/>
      <c r="AH65" s="445"/>
    </row>
    <row r="66" spans="2:34" x14ac:dyDescent="0.25">
      <c r="B66" s="435"/>
      <c r="C66" s="441" t="s">
        <v>25</v>
      </c>
      <c r="D66" s="436">
        <f>+D64+G64+J64+M64+P64+S64+V64+Y64+AB64+AE64</f>
        <v>195</v>
      </c>
      <c r="E66" s="437">
        <f>+D66/$D$69</f>
        <v>0.6964285714285714</v>
      </c>
      <c r="F66" s="436"/>
      <c r="G66" s="436"/>
      <c r="H66" s="436"/>
      <c r="I66" s="436"/>
      <c r="J66" s="463"/>
      <c r="K66" s="463"/>
      <c r="L66" s="463"/>
      <c r="M66" s="436"/>
      <c r="N66" s="436"/>
      <c r="O66" s="436"/>
      <c r="P66" s="436"/>
      <c r="Q66" s="436"/>
      <c r="R66" s="436"/>
      <c r="S66" s="436"/>
      <c r="T66" s="436"/>
      <c r="U66" s="436"/>
      <c r="V66" s="436"/>
      <c r="W66" s="473"/>
      <c r="X66" s="436"/>
      <c r="Y66" s="436"/>
      <c r="Z66" s="473"/>
      <c r="AA66" s="436"/>
      <c r="AB66" s="436"/>
      <c r="AC66" s="436"/>
      <c r="AD66" s="436"/>
      <c r="AE66" s="436"/>
      <c r="AF66" s="436"/>
      <c r="AG66" s="436"/>
      <c r="AH66" s="445"/>
    </row>
    <row r="67" spans="2:34" x14ac:dyDescent="0.25">
      <c r="B67" s="435"/>
      <c r="C67" s="441" t="s">
        <v>26</v>
      </c>
      <c r="D67" s="436">
        <f>+E64+H64+K64+N64+Q64+T64+W64+Z64+AC64+AF64</f>
        <v>36</v>
      </c>
      <c r="E67" s="437">
        <f>+D67/$D$69</f>
        <v>0.12857142857142856</v>
      </c>
      <c r="F67" s="436"/>
      <c r="G67" s="436"/>
      <c r="H67" s="436"/>
      <c r="I67" s="436"/>
      <c r="J67" s="463"/>
      <c r="K67" s="463"/>
      <c r="L67" s="463"/>
      <c r="M67" s="436"/>
      <c r="N67" s="436"/>
      <c r="O67" s="436"/>
      <c r="P67" s="436"/>
      <c r="Q67" s="436"/>
      <c r="R67" s="436"/>
      <c r="S67" s="436"/>
      <c r="T67" s="436"/>
      <c r="U67" s="436"/>
      <c r="V67" s="436"/>
      <c r="W67" s="473"/>
      <c r="X67" s="436"/>
      <c r="Y67" s="436"/>
      <c r="Z67" s="473"/>
      <c r="AA67" s="436"/>
      <c r="AB67" s="436"/>
      <c r="AC67" s="436"/>
      <c r="AD67" s="436"/>
      <c r="AE67" s="436"/>
      <c r="AF67" s="436"/>
      <c r="AG67" s="436"/>
      <c r="AH67" s="445"/>
    </row>
    <row r="68" spans="2:34" x14ac:dyDescent="0.25">
      <c r="B68" s="435"/>
      <c r="C68" s="441" t="s">
        <v>27</v>
      </c>
      <c r="D68" s="436">
        <f>+F64+I64+L64+O64+R64+U64+X64+AA64+AD64+AG64</f>
        <v>49</v>
      </c>
      <c r="E68" s="437">
        <f t="shared" ref="E68:E69" si="33">+D68/$D$69</f>
        <v>0.17499999999999999</v>
      </c>
      <c r="F68" s="436"/>
      <c r="G68" s="436"/>
      <c r="H68" s="436"/>
      <c r="I68" s="436"/>
      <c r="J68" s="463"/>
      <c r="K68" s="463"/>
      <c r="L68" s="463"/>
      <c r="M68" s="436"/>
      <c r="N68" s="436"/>
      <c r="O68" s="436"/>
      <c r="P68" s="436"/>
      <c r="Q68" s="436"/>
      <c r="R68" s="436"/>
      <c r="S68" s="436"/>
      <c r="T68" s="436"/>
      <c r="U68" s="436"/>
      <c r="V68" s="436"/>
      <c r="W68" s="473"/>
      <c r="X68" s="436"/>
      <c r="Y68" s="436"/>
      <c r="Z68" s="473"/>
      <c r="AA68" s="436"/>
      <c r="AB68" s="436"/>
      <c r="AC68" s="436"/>
      <c r="AD68" s="436"/>
      <c r="AE68" s="436"/>
      <c r="AF68" s="436"/>
      <c r="AG68" s="436"/>
      <c r="AH68" s="445"/>
    </row>
    <row r="69" spans="2:34" x14ac:dyDescent="0.25">
      <c r="B69" s="435"/>
      <c r="C69" s="69"/>
      <c r="D69" s="436">
        <f>SUM(D66:D68)</f>
        <v>280</v>
      </c>
      <c r="E69" s="438">
        <f t="shared" si="33"/>
        <v>1</v>
      </c>
      <c r="F69" s="436"/>
      <c r="H69" s="436"/>
      <c r="I69" s="436"/>
      <c r="J69" s="463"/>
      <c r="K69" s="463"/>
      <c r="L69" s="463"/>
      <c r="M69" s="436"/>
      <c r="N69" s="436"/>
      <c r="O69" s="436"/>
      <c r="P69" s="436"/>
      <c r="Q69" s="436"/>
      <c r="R69" s="436"/>
      <c r="S69" s="436"/>
      <c r="T69" s="436"/>
      <c r="U69" s="436"/>
      <c r="V69" s="436"/>
      <c r="W69" s="473"/>
      <c r="X69" s="436"/>
      <c r="Y69" s="436"/>
      <c r="Z69" s="473"/>
      <c r="AA69" s="436"/>
      <c r="AB69" s="436"/>
      <c r="AC69" s="436"/>
      <c r="AD69" s="436"/>
      <c r="AE69" s="436"/>
      <c r="AF69" s="436"/>
      <c r="AG69" s="436"/>
      <c r="AH69" s="445"/>
    </row>
    <row r="70" spans="2:34" ht="10.5" customHeight="1" x14ac:dyDescent="0.25">
      <c r="B70" s="435"/>
      <c r="F70" s="69"/>
      <c r="G70" s="69"/>
      <c r="H70" s="69"/>
      <c r="I70" s="69"/>
      <c r="J70" s="464"/>
      <c r="K70" s="464"/>
      <c r="L70" s="464"/>
      <c r="M70" s="69"/>
      <c r="N70" s="69"/>
      <c r="O70" s="69"/>
      <c r="P70" s="69"/>
      <c r="Q70" s="69"/>
      <c r="R70" s="69"/>
      <c r="S70" s="69"/>
      <c r="T70" s="69"/>
      <c r="U70" s="69"/>
      <c r="V70" s="69"/>
      <c r="W70" s="474"/>
      <c r="X70" s="69"/>
      <c r="Y70" s="69"/>
      <c r="Z70" s="474"/>
      <c r="AA70" s="69"/>
      <c r="AB70" s="69"/>
      <c r="AC70" s="69"/>
      <c r="AD70" s="69"/>
      <c r="AE70" s="69"/>
      <c r="AF70" s="69"/>
      <c r="AG70" s="69"/>
      <c r="AH70" s="447"/>
    </row>
    <row r="71" spans="2:34" ht="10.5" customHeight="1" x14ac:dyDescent="0.25">
      <c r="B71" s="435"/>
      <c r="C71" s="455"/>
      <c r="D71" s="69"/>
      <c r="E71" s="69"/>
      <c r="F71" s="69"/>
      <c r="G71" s="69"/>
      <c r="H71" s="69"/>
      <c r="I71" s="69"/>
      <c r="J71" s="464"/>
      <c r="K71" s="464"/>
      <c r="L71" s="464"/>
      <c r="M71" s="69"/>
      <c r="N71" s="69"/>
      <c r="O71" s="69"/>
      <c r="P71" s="69"/>
      <c r="Q71" s="69"/>
      <c r="R71" s="69"/>
      <c r="S71" s="69"/>
      <c r="T71" s="69"/>
      <c r="U71" s="69"/>
      <c r="V71" s="69"/>
      <c r="W71" s="474"/>
      <c r="X71" s="69"/>
      <c r="Y71" s="69"/>
      <c r="Z71" s="474"/>
      <c r="AA71" s="69"/>
      <c r="AB71" s="69"/>
      <c r="AC71" s="69"/>
      <c r="AD71" s="69"/>
      <c r="AE71" s="69"/>
      <c r="AF71" s="69"/>
      <c r="AG71" s="69"/>
      <c r="AH71" s="447"/>
    </row>
    <row r="72" spans="2:34" x14ac:dyDescent="0.25">
      <c r="B72" s="435"/>
      <c r="C72" s="441" t="s">
        <v>930</v>
      </c>
      <c r="D72" s="69"/>
      <c r="E72" s="481">
        <f>+E66+E68</f>
        <v>0.87142857142857144</v>
      </c>
      <c r="F72" s="69"/>
      <c r="G72" s="69"/>
      <c r="H72" s="69"/>
      <c r="I72" s="69"/>
      <c r="J72" s="464"/>
      <c r="K72" s="464"/>
      <c r="L72" s="464"/>
      <c r="M72" s="69"/>
      <c r="N72" s="69"/>
      <c r="O72" s="69"/>
      <c r="P72" s="69"/>
      <c r="Q72" s="69"/>
      <c r="R72" s="69"/>
      <c r="S72" s="69"/>
      <c r="T72" s="69"/>
      <c r="U72" s="69"/>
      <c r="V72" s="69"/>
      <c r="W72" s="474"/>
      <c r="X72" s="69"/>
      <c r="Y72" s="69"/>
      <c r="Z72" s="474"/>
      <c r="AA72" s="69"/>
      <c r="AB72" s="69"/>
      <c r="AC72" s="69"/>
      <c r="AD72" s="69"/>
      <c r="AE72" s="69"/>
      <c r="AF72" s="69"/>
      <c r="AG72" s="69"/>
      <c r="AH72" s="447"/>
    </row>
    <row r="73" spans="2:34" x14ac:dyDescent="0.25">
      <c r="B73" s="435"/>
      <c r="C73" s="455"/>
      <c r="D73" s="69"/>
      <c r="E73" s="69"/>
      <c r="F73" s="69"/>
      <c r="G73" s="69"/>
      <c r="H73" s="69"/>
      <c r="I73" s="69"/>
      <c r="J73" s="464"/>
      <c r="K73" s="464"/>
      <c r="L73" s="464"/>
      <c r="M73" s="69"/>
      <c r="N73" s="69"/>
      <c r="O73" s="69"/>
      <c r="P73" s="69"/>
      <c r="Q73" s="69"/>
      <c r="R73" s="69"/>
      <c r="S73" s="69"/>
      <c r="T73" s="69"/>
      <c r="U73" s="69"/>
      <c r="V73" s="69"/>
      <c r="W73" s="474"/>
      <c r="X73" s="69"/>
      <c r="Y73" s="69"/>
      <c r="Z73" s="474"/>
      <c r="AA73" s="69"/>
      <c r="AB73" s="69"/>
      <c r="AC73" s="69"/>
      <c r="AD73" s="69"/>
      <c r="AE73" s="69"/>
      <c r="AF73" s="69"/>
      <c r="AG73" s="69"/>
      <c r="AH73" s="447"/>
    </row>
    <row r="74" spans="2:34" x14ac:dyDescent="0.25">
      <c r="B74" s="435"/>
      <c r="C74" s="69"/>
      <c r="D74" s="69"/>
      <c r="E74" s="69"/>
      <c r="F74" s="69"/>
      <c r="G74" s="69"/>
      <c r="H74" s="69"/>
      <c r="I74" s="69"/>
      <c r="J74" s="464"/>
      <c r="K74" s="464"/>
      <c r="L74" s="464"/>
      <c r="M74" s="69"/>
      <c r="N74" s="69"/>
      <c r="O74" s="69"/>
      <c r="P74" s="69"/>
      <c r="Q74" s="69"/>
      <c r="R74" s="69"/>
      <c r="S74" s="69"/>
      <c r="T74" s="69"/>
      <c r="U74" s="69"/>
      <c r="V74" s="69"/>
      <c r="W74" s="474"/>
      <c r="X74" s="69"/>
      <c r="Y74" s="69"/>
      <c r="Z74" s="474"/>
      <c r="AA74" s="69"/>
      <c r="AB74" s="69"/>
      <c r="AC74" s="69"/>
      <c r="AD74" s="69"/>
      <c r="AE74" s="69"/>
      <c r="AF74" s="69"/>
      <c r="AG74" s="69"/>
      <c r="AH74" s="447"/>
    </row>
    <row r="75" spans="2:34" x14ac:dyDescent="0.25">
      <c r="B75" s="439"/>
      <c r="C75" s="440"/>
      <c r="D75" s="440"/>
      <c r="E75" s="440"/>
      <c r="F75" s="440"/>
      <c r="G75" s="440"/>
      <c r="H75" s="440"/>
      <c r="I75" s="440"/>
      <c r="J75" s="465"/>
      <c r="K75" s="465"/>
      <c r="L75" s="465"/>
      <c r="M75" s="440"/>
      <c r="N75" s="440"/>
      <c r="O75" s="440"/>
      <c r="P75" s="440"/>
      <c r="Q75" s="440"/>
      <c r="R75" s="440"/>
      <c r="S75" s="440"/>
      <c r="T75" s="440"/>
      <c r="U75" s="440"/>
      <c r="V75" s="440"/>
      <c r="W75" s="475"/>
      <c r="X75" s="440"/>
      <c r="Y75" s="440"/>
      <c r="Z75" s="475"/>
      <c r="AA75" s="440"/>
      <c r="AB75" s="440"/>
      <c r="AC75" s="440"/>
      <c r="AD75" s="440"/>
      <c r="AE75" s="440"/>
      <c r="AF75" s="440"/>
      <c r="AG75" s="440"/>
      <c r="AH75" s="448"/>
    </row>
  </sheetData>
  <mergeCells count="118">
    <mergeCell ref="B9:C9"/>
    <mergeCell ref="B11:C11"/>
    <mergeCell ref="B7:C7"/>
    <mergeCell ref="B8:C8"/>
    <mergeCell ref="B10:C10"/>
    <mergeCell ref="D11:F11"/>
    <mergeCell ref="G11:I11"/>
    <mergeCell ref="J11:L11"/>
    <mergeCell ref="M11:O11"/>
    <mergeCell ref="B12:B16"/>
    <mergeCell ref="D16:F16"/>
    <mergeCell ref="G16:I16"/>
    <mergeCell ref="J16:L16"/>
    <mergeCell ref="M16:O16"/>
    <mergeCell ref="AE16:AG16"/>
    <mergeCell ref="B17:B22"/>
    <mergeCell ref="D22:F22"/>
    <mergeCell ref="G22:I22"/>
    <mergeCell ref="J22:L22"/>
    <mergeCell ref="M22:O22"/>
    <mergeCell ref="P16:R16"/>
    <mergeCell ref="S16:U16"/>
    <mergeCell ref="V16:X16"/>
    <mergeCell ref="Y16:AA16"/>
    <mergeCell ref="AB16:AD16"/>
    <mergeCell ref="P22:R22"/>
    <mergeCell ref="S22:U22"/>
    <mergeCell ref="V22:X22"/>
    <mergeCell ref="Y22:AA22"/>
    <mergeCell ref="AB22:AD22"/>
    <mergeCell ref="AE30:AG30"/>
    <mergeCell ref="B31:B38"/>
    <mergeCell ref="D38:F38"/>
    <mergeCell ref="G38:I38"/>
    <mergeCell ref="J38:L38"/>
    <mergeCell ref="M38:O38"/>
    <mergeCell ref="B23:B30"/>
    <mergeCell ref="D30:F30"/>
    <mergeCell ref="G30:I30"/>
    <mergeCell ref="J30:L30"/>
    <mergeCell ref="M30:O30"/>
    <mergeCell ref="P30:R30"/>
    <mergeCell ref="S30:U30"/>
    <mergeCell ref="V30:X30"/>
    <mergeCell ref="Y30:AA30"/>
    <mergeCell ref="AB30:AD30"/>
    <mergeCell ref="AE44:AG44"/>
    <mergeCell ref="AE38:AG38"/>
    <mergeCell ref="B52:B58"/>
    <mergeCell ref="D58:F58"/>
    <mergeCell ref="G58:I58"/>
    <mergeCell ref="J58:L58"/>
    <mergeCell ref="M58:O58"/>
    <mergeCell ref="B59:B63"/>
    <mergeCell ref="D63:F63"/>
    <mergeCell ref="G63:I63"/>
    <mergeCell ref="J63:L63"/>
    <mergeCell ref="M63:O63"/>
    <mergeCell ref="B39:B44"/>
    <mergeCell ref="D44:F44"/>
    <mergeCell ref="G44:I44"/>
    <mergeCell ref="J44:L44"/>
    <mergeCell ref="M44:O44"/>
    <mergeCell ref="B45:B51"/>
    <mergeCell ref="D51:F51"/>
    <mergeCell ref="G51:I51"/>
    <mergeCell ref="J51:L51"/>
    <mergeCell ref="M51:O51"/>
    <mergeCell ref="P38:R38"/>
    <mergeCell ref="P44:R44"/>
    <mergeCell ref="D65:F65"/>
    <mergeCell ref="G65:I65"/>
    <mergeCell ref="J65:L65"/>
    <mergeCell ref="M65:O65"/>
    <mergeCell ref="AE65:AG65"/>
    <mergeCell ref="P65:R65"/>
    <mergeCell ref="AE63:AG63"/>
    <mergeCell ref="AE58:AG58"/>
    <mergeCell ref="AE51:AG51"/>
    <mergeCell ref="S65:U65"/>
    <mergeCell ref="V65:X65"/>
    <mergeCell ref="Y65:AA65"/>
    <mergeCell ref="AB65:AD65"/>
    <mergeCell ref="S51:U51"/>
    <mergeCell ref="V51:X51"/>
    <mergeCell ref="Y51:AA51"/>
    <mergeCell ref="AB51:AD51"/>
    <mergeCell ref="S58:U58"/>
    <mergeCell ref="V58:X58"/>
    <mergeCell ref="Y58:AA58"/>
    <mergeCell ref="AB58:AD58"/>
    <mergeCell ref="P51:R51"/>
    <mergeCell ref="P58:R58"/>
    <mergeCell ref="P63:R63"/>
    <mergeCell ref="D2:AH4"/>
    <mergeCell ref="D7:AH7"/>
    <mergeCell ref="D8:AH8"/>
    <mergeCell ref="D9:AH9"/>
    <mergeCell ref="D10:AH10"/>
    <mergeCell ref="AE22:AG22"/>
    <mergeCell ref="AE11:AG11"/>
    <mergeCell ref="Y11:AA11"/>
    <mergeCell ref="AB11:AD11"/>
    <mergeCell ref="V11:X11"/>
    <mergeCell ref="S11:U11"/>
    <mergeCell ref="P11:R11"/>
    <mergeCell ref="S63:U63"/>
    <mergeCell ref="V63:X63"/>
    <mergeCell ref="Y63:AA63"/>
    <mergeCell ref="AB63:AD63"/>
    <mergeCell ref="S38:U38"/>
    <mergeCell ref="V38:X38"/>
    <mergeCell ref="Y38:AA38"/>
    <mergeCell ref="AB38:AD38"/>
    <mergeCell ref="S44:U44"/>
    <mergeCell ref="V44:X44"/>
    <mergeCell ref="Y44:AA44"/>
    <mergeCell ref="AB44:AD44"/>
  </mergeCells>
  <conditionalFormatting sqref="AH13">
    <cfRule type="cellIs" dxfId="59" priority="9" operator="notEqual">
      <formula>$AH$11</formula>
    </cfRule>
  </conditionalFormatting>
  <conditionalFormatting sqref="AH14:AH15">
    <cfRule type="cellIs" dxfId="58" priority="8" operator="notEqual">
      <formula>$AH$11</formula>
    </cfRule>
  </conditionalFormatting>
  <conditionalFormatting sqref="AH18:AH21">
    <cfRule type="cellIs" dxfId="57" priority="7" operator="notEqual">
      <formula>$AH$11</formula>
    </cfRule>
  </conditionalFormatting>
  <conditionalFormatting sqref="AH24:AH29">
    <cfRule type="cellIs" dxfId="56" priority="6" operator="notEqual">
      <formula>$AH$11</formula>
    </cfRule>
  </conditionalFormatting>
  <conditionalFormatting sqref="AH32:AH37">
    <cfRule type="cellIs" dxfId="55" priority="5" operator="notEqual">
      <formula>$AH$11</formula>
    </cfRule>
  </conditionalFormatting>
  <conditionalFormatting sqref="AH40:AH43">
    <cfRule type="cellIs" dxfId="54" priority="4" operator="notEqual">
      <formula>$AH$11</formula>
    </cfRule>
  </conditionalFormatting>
  <conditionalFormatting sqref="AH46:AH50">
    <cfRule type="cellIs" dxfId="53" priority="3" operator="notEqual">
      <formula>$AH$11</formula>
    </cfRule>
  </conditionalFormatting>
  <conditionalFormatting sqref="AH53:AH57">
    <cfRule type="cellIs" dxfId="52" priority="2" operator="notEqual">
      <formula>$AH$11</formula>
    </cfRule>
  </conditionalFormatting>
  <conditionalFormatting sqref="AH60:AH62">
    <cfRule type="cellIs" dxfId="51" priority="1" operator="notEqual">
      <formula>$AH$11</formula>
    </cfRule>
  </conditionalFormatting>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28515625" style="135" customWidth="1"/>
    <col min="2" max="2" width="4.5703125" style="127" customWidth="1"/>
    <col min="3" max="3" width="47.42578125" style="127" customWidth="1"/>
    <col min="4" max="7" width="7" style="270" customWidth="1"/>
    <col min="8" max="9" width="7" style="271" customWidth="1"/>
    <col min="10" max="10" width="23.140625" style="271" customWidth="1"/>
    <col min="11" max="246" width="11.42578125" style="127"/>
    <col min="247" max="247" width="13.28515625" style="127" customWidth="1"/>
    <col min="248" max="248" width="4.5703125" style="127" customWidth="1"/>
    <col min="249" max="249" width="47.42578125" style="127" customWidth="1"/>
    <col min="250" max="251" width="5.7109375" style="127" customWidth="1"/>
    <col min="252" max="252" width="9.42578125" style="127" customWidth="1"/>
    <col min="253" max="253" width="11.7109375" style="127" customWidth="1"/>
    <col min="254" max="254" width="12.28515625" style="127" customWidth="1"/>
    <col min="255" max="255" width="15.28515625" style="127" customWidth="1"/>
    <col min="256" max="257" width="5.7109375" style="127" customWidth="1"/>
    <col min="258" max="258" width="24.140625" style="127" customWidth="1"/>
    <col min="259" max="259" width="37.42578125" style="127" customWidth="1"/>
    <col min="260" max="502" width="11.42578125" style="127"/>
    <col min="503" max="503" width="13.28515625" style="127" customWidth="1"/>
    <col min="504" max="504" width="4.5703125" style="127" customWidth="1"/>
    <col min="505" max="505" width="47.42578125" style="127" customWidth="1"/>
    <col min="506" max="507" width="5.7109375" style="127" customWidth="1"/>
    <col min="508" max="508" width="9.42578125" style="127" customWidth="1"/>
    <col min="509" max="509" width="11.7109375" style="127" customWidth="1"/>
    <col min="510" max="510" width="12.28515625" style="127" customWidth="1"/>
    <col min="511" max="511" width="15.28515625" style="127" customWidth="1"/>
    <col min="512" max="513" width="5.7109375" style="127" customWidth="1"/>
    <col min="514" max="514" width="24.140625" style="127" customWidth="1"/>
    <col min="515" max="515" width="37.42578125" style="127" customWidth="1"/>
    <col min="516" max="758" width="11.42578125" style="127"/>
    <col min="759" max="759" width="13.28515625" style="127" customWidth="1"/>
    <col min="760" max="760" width="4.5703125" style="127" customWidth="1"/>
    <col min="761" max="761" width="47.42578125" style="127" customWidth="1"/>
    <col min="762" max="763" width="5.7109375" style="127" customWidth="1"/>
    <col min="764" max="764" width="9.42578125" style="127" customWidth="1"/>
    <col min="765" max="765" width="11.7109375" style="127" customWidth="1"/>
    <col min="766" max="766" width="12.28515625" style="127" customWidth="1"/>
    <col min="767" max="767" width="15.28515625" style="127" customWidth="1"/>
    <col min="768" max="769" width="5.7109375" style="127" customWidth="1"/>
    <col min="770" max="770" width="24.140625" style="127" customWidth="1"/>
    <col min="771" max="771" width="37.42578125" style="127" customWidth="1"/>
    <col min="772" max="1014" width="11.42578125" style="127"/>
    <col min="1015" max="1015" width="13.28515625" style="127" customWidth="1"/>
    <col min="1016" max="1016" width="4.5703125" style="127" customWidth="1"/>
    <col min="1017" max="1017" width="47.42578125" style="127" customWidth="1"/>
    <col min="1018" max="1019" width="5.7109375" style="127" customWidth="1"/>
    <col min="1020" max="1020" width="9.42578125" style="127" customWidth="1"/>
    <col min="1021" max="1021" width="11.7109375" style="127" customWidth="1"/>
    <col min="1022" max="1022" width="12.28515625" style="127" customWidth="1"/>
    <col min="1023" max="1023" width="15.28515625" style="127" customWidth="1"/>
    <col min="1024" max="1025" width="5.7109375" style="127" customWidth="1"/>
    <col min="1026" max="1026" width="24.140625" style="127" customWidth="1"/>
    <col min="1027" max="1027" width="37.42578125" style="127" customWidth="1"/>
    <col min="1028" max="1270" width="11.42578125" style="127"/>
    <col min="1271" max="1271" width="13.28515625" style="127" customWidth="1"/>
    <col min="1272" max="1272" width="4.5703125" style="127" customWidth="1"/>
    <col min="1273" max="1273" width="47.42578125" style="127" customWidth="1"/>
    <col min="1274" max="1275" width="5.7109375" style="127" customWidth="1"/>
    <col min="1276" max="1276" width="9.42578125" style="127" customWidth="1"/>
    <col min="1277" max="1277" width="11.7109375" style="127" customWidth="1"/>
    <col min="1278" max="1278" width="12.28515625" style="127" customWidth="1"/>
    <col min="1279" max="1279" width="15.28515625" style="127" customWidth="1"/>
    <col min="1280" max="1281" width="5.7109375" style="127" customWidth="1"/>
    <col min="1282" max="1282" width="24.140625" style="127" customWidth="1"/>
    <col min="1283" max="1283" width="37.42578125" style="127" customWidth="1"/>
    <col min="1284" max="1526" width="11.42578125" style="127"/>
    <col min="1527" max="1527" width="13.28515625" style="127" customWidth="1"/>
    <col min="1528" max="1528" width="4.5703125" style="127" customWidth="1"/>
    <col min="1529" max="1529" width="47.42578125" style="127" customWidth="1"/>
    <col min="1530" max="1531" width="5.7109375" style="127" customWidth="1"/>
    <col min="1532" max="1532" width="9.42578125" style="127" customWidth="1"/>
    <col min="1533" max="1533" width="11.7109375" style="127" customWidth="1"/>
    <col min="1534" max="1534" width="12.28515625" style="127" customWidth="1"/>
    <col min="1535" max="1535" width="15.28515625" style="127" customWidth="1"/>
    <col min="1536" max="1537" width="5.7109375" style="127" customWidth="1"/>
    <col min="1538" max="1538" width="24.140625" style="127" customWidth="1"/>
    <col min="1539" max="1539" width="37.42578125" style="127" customWidth="1"/>
    <col min="1540" max="1782" width="11.42578125" style="127"/>
    <col min="1783" max="1783" width="13.28515625" style="127" customWidth="1"/>
    <col min="1784" max="1784" width="4.5703125" style="127" customWidth="1"/>
    <col min="1785" max="1785" width="47.42578125" style="127" customWidth="1"/>
    <col min="1786" max="1787" width="5.7109375" style="127" customWidth="1"/>
    <col min="1788" max="1788" width="9.42578125" style="127" customWidth="1"/>
    <col min="1789" max="1789" width="11.7109375" style="127" customWidth="1"/>
    <col min="1790" max="1790" width="12.28515625" style="127" customWidth="1"/>
    <col min="1791" max="1791" width="15.28515625" style="127" customWidth="1"/>
    <col min="1792" max="1793" width="5.7109375" style="127" customWidth="1"/>
    <col min="1794" max="1794" width="24.140625" style="127" customWidth="1"/>
    <col min="1795" max="1795" width="37.42578125" style="127" customWidth="1"/>
    <col min="1796" max="2038" width="11.42578125" style="127"/>
    <col min="2039" max="2039" width="13.28515625" style="127" customWidth="1"/>
    <col min="2040" max="2040" width="4.5703125" style="127" customWidth="1"/>
    <col min="2041" max="2041" width="47.42578125" style="127" customWidth="1"/>
    <col min="2042" max="2043" width="5.7109375" style="127" customWidth="1"/>
    <col min="2044" max="2044" width="9.42578125" style="127" customWidth="1"/>
    <col min="2045" max="2045" width="11.7109375" style="127" customWidth="1"/>
    <col min="2046" max="2046" width="12.28515625" style="127" customWidth="1"/>
    <col min="2047" max="2047" width="15.28515625" style="127" customWidth="1"/>
    <col min="2048" max="2049" width="5.7109375" style="127" customWidth="1"/>
    <col min="2050" max="2050" width="24.140625" style="127" customWidth="1"/>
    <col min="2051" max="2051" width="37.42578125" style="127" customWidth="1"/>
    <col min="2052" max="2294" width="11.42578125" style="127"/>
    <col min="2295" max="2295" width="13.28515625" style="127" customWidth="1"/>
    <col min="2296" max="2296" width="4.5703125" style="127" customWidth="1"/>
    <col min="2297" max="2297" width="47.42578125" style="127" customWidth="1"/>
    <col min="2298" max="2299" width="5.7109375" style="127" customWidth="1"/>
    <col min="2300" max="2300" width="9.42578125" style="127" customWidth="1"/>
    <col min="2301" max="2301" width="11.7109375" style="127" customWidth="1"/>
    <col min="2302" max="2302" width="12.28515625" style="127" customWidth="1"/>
    <col min="2303" max="2303" width="15.28515625" style="127" customWidth="1"/>
    <col min="2304" max="2305" width="5.7109375" style="127" customWidth="1"/>
    <col min="2306" max="2306" width="24.140625" style="127" customWidth="1"/>
    <col min="2307" max="2307" width="37.42578125" style="127" customWidth="1"/>
    <col min="2308" max="2550" width="11.42578125" style="127"/>
    <col min="2551" max="2551" width="13.28515625" style="127" customWidth="1"/>
    <col min="2552" max="2552" width="4.5703125" style="127" customWidth="1"/>
    <col min="2553" max="2553" width="47.42578125" style="127" customWidth="1"/>
    <col min="2554" max="2555" width="5.7109375" style="127" customWidth="1"/>
    <col min="2556" max="2556" width="9.42578125" style="127" customWidth="1"/>
    <col min="2557" max="2557" width="11.7109375" style="127" customWidth="1"/>
    <col min="2558" max="2558" width="12.28515625" style="127" customWidth="1"/>
    <col min="2559" max="2559" width="15.28515625" style="127" customWidth="1"/>
    <col min="2560" max="2561" width="5.7109375" style="127" customWidth="1"/>
    <col min="2562" max="2562" width="24.140625" style="127" customWidth="1"/>
    <col min="2563" max="2563" width="37.42578125" style="127" customWidth="1"/>
    <col min="2564" max="2806" width="11.42578125" style="127"/>
    <col min="2807" max="2807" width="13.28515625" style="127" customWidth="1"/>
    <col min="2808" max="2808" width="4.5703125" style="127" customWidth="1"/>
    <col min="2809" max="2809" width="47.42578125" style="127" customWidth="1"/>
    <col min="2810" max="2811" width="5.7109375" style="127" customWidth="1"/>
    <col min="2812" max="2812" width="9.42578125" style="127" customWidth="1"/>
    <col min="2813" max="2813" width="11.7109375" style="127" customWidth="1"/>
    <col min="2814" max="2814" width="12.28515625" style="127" customWidth="1"/>
    <col min="2815" max="2815" width="15.28515625" style="127" customWidth="1"/>
    <col min="2816" max="2817" width="5.7109375" style="127" customWidth="1"/>
    <col min="2818" max="2818" width="24.140625" style="127" customWidth="1"/>
    <col min="2819" max="2819" width="37.42578125" style="127" customWidth="1"/>
    <col min="2820" max="3062" width="11.42578125" style="127"/>
    <col min="3063" max="3063" width="13.28515625" style="127" customWidth="1"/>
    <col min="3064" max="3064" width="4.5703125" style="127" customWidth="1"/>
    <col min="3065" max="3065" width="47.42578125" style="127" customWidth="1"/>
    <col min="3066" max="3067" width="5.7109375" style="127" customWidth="1"/>
    <col min="3068" max="3068" width="9.42578125" style="127" customWidth="1"/>
    <col min="3069" max="3069" width="11.7109375" style="127" customWidth="1"/>
    <col min="3070" max="3070" width="12.28515625" style="127" customWidth="1"/>
    <col min="3071" max="3071" width="15.28515625" style="127" customWidth="1"/>
    <col min="3072" max="3073" width="5.7109375" style="127" customWidth="1"/>
    <col min="3074" max="3074" width="24.140625" style="127" customWidth="1"/>
    <col min="3075" max="3075" width="37.42578125" style="127" customWidth="1"/>
    <col min="3076" max="3318" width="11.42578125" style="127"/>
    <col min="3319" max="3319" width="13.28515625" style="127" customWidth="1"/>
    <col min="3320" max="3320" width="4.5703125" style="127" customWidth="1"/>
    <col min="3321" max="3321" width="47.42578125" style="127" customWidth="1"/>
    <col min="3322" max="3323" width="5.7109375" style="127" customWidth="1"/>
    <col min="3324" max="3324" width="9.42578125" style="127" customWidth="1"/>
    <col min="3325" max="3325" width="11.7109375" style="127" customWidth="1"/>
    <col min="3326" max="3326" width="12.28515625" style="127" customWidth="1"/>
    <col min="3327" max="3327" width="15.28515625" style="127" customWidth="1"/>
    <col min="3328" max="3329" width="5.7109375" style="127" customWidth="1"/>
    <col min="3330" max="3330" width="24.140625" style="127" customWidth="1"/>
    <col min="3331" max="3331" width="37.42578125" style="127" customWidth="1"/>
    <col min="3332" max="3574" width="11.42578125" style="127"/>
    <col min="3575" max="3575" width="13.28515625" style="127" customWidth="1"/>
    <col min="3576" max="3576" width="4.5703125" style="127" customWidth="1"/>
    <col min="3577" max="3577" width="47.42578125" style="127" customWidth="1"/>
    <col min="3578" max="3579" width="5.7109375" style="127" customWidth="1"/>
    <col min="3580" max="3580" width="9.42578125" style="127" customWidth="1"/>
    <col min="3581" max="3581" width="11.7109375" style="127" customWidth="1"/>
    <col min="3582" max="3582" width="12.28515625" style="127" customWidth="1"/>
    <col min="3583" max="3583" width="15.28515625" style="127" customWidth="1"/>
    <col min="3584" max="3585" width="5.7109375" style="127" customWidth="1"/>
    <col min="3586" max="3586" width="24.140625" style="127" customWidth="1"/>
    <col min="3587" max="3587" width="37.42578125" style="127" customWidth="1"/>
    <col min="3588" max="3830" width="11.42578125" style="127"/>
    <col min="3831" max="3831" width="13.28515625" style="127" customWidth="1"/>
    <col min="3832" max="3832" width="4.5703125" style="127" customWidth="1"/>
    <col min="3833" max="3833" width="47.42578125" style="127" customWidth="1"/>
    <col min="3834" max="3835" width="5.7109375" style="127" customWidth="1"/>
    <col min="3836" max="3836" width="9.42578125" style="127" customWidth="1"/>
    <col min="3837" max="3837" width="11.7109375" style="127" customWidth="1"/>
    <col min="3838" max="3838" width="12.28515625" style="127" customWidth="1"/>
    <col min="3839" max="3839" width="15.28515625" style="127" customWidth="1"/>
    <col min="3840" max="3841" width="5.7109375" style="127" customWidth="1"/>
    <col min="3842" max="3842" width="24.140625" style="127" customWidth="1"/>
    <col min="3843" max="3843" width="37.42578125" style="127" customWidth="1"/>
    <col min="3844" max="4086" width="11.42578125" style="127"/>
    <col min="4087" max="4087" width="13.28515625" style="127" customWidth="1"/>
    <col min="4088" max="4088" width="4.5703125" style="127" customWidth="1"/>
    <col min="4089" max="4089" width="47.42578125" style="127" customWidth="1"/>
    <col min="4090" max="4091" width="5.7109375" style="127" customWidth="1"/>
    <col min="4092" max="4092" width="9.42578125" style="127" customWidth="1"/>
    <col min="4093" max="4093" width="11.7109375" style="127" customWidth="1"/>
    <col min="4094" max="4094" width="12.28515625" style="127" customWidth="1"/>
    <col min="4095" max="4095" width="15.28515625" style="127" customWidth="1"/>
    <col min="4096" max="4097" width="5.7109375" style="127" customWidth="1"/>
    <col min="4098" max="4098" width="24.140625" style="127" customWidth="1"/>
    <col min="4099" max="4099" width="37.42578125" style="127" customWidth="1"/>
    <col min="4100" max="4342" width="11.42578125" style="127"/>
    <col min="4343" max="4343" width="13.28515625" style="127" customWidth="1"/>
    <col min="4344" max="4344" width="4.5703125" style="127" customWidth="1"/>
    <col min="4345" max="4345" width="47.42578125" style="127" customWidth="1"/>
    <col min="4346" max="4347" width="5.7109375" style="127" customWidth="1"/>
    <col min="4348" max="4348" width="9.42578125" style="127" customWidth="1"/>
    <col min="4349" max="4349" width="11.7109375" style="127" customWidth="1"/>
    <col min="4350" max="4350" width="12.28515625" style="127" customWidth="1"/>
    <col min="4351" max="4351" width="15.28515625" style="127" customWidth="1"/>
    <col min="4352" max="4353" width="5.7109375" style="127" customWidth="1"/>
    <col min="4354" max="4354" width="24.140625" style="127" customWidth="1"/>
    <col min="4355" max="4355" width="37.42578125" style="127" customWidth="1"/>
    <col min="4356" max="4598" width="11.42578125" style="127"/>
    <col min="4599" max="4599" width="13.28515625" style="127" customWidth="1"/>
    <col min="4600" max="4600" width="4.5703125" style="127" customWidth="1"/>
    <col min="4601" max="4601" width="47.42578125" style="127" customWidth="1"/>
    <col min="4602" max="4603" width="5.7109375" style="127" customWidth="1"/>
    <col min="4604" max="4604" width="9.42578125" style="127" customWidth="1"/>
    <col min="4605" max="4605" width="11.7109375" style="127" customWidth="1"/>
    <col min="4606" max="4606" width="12.28515625" style="127" customWidth="1"/>
    <col min="4607" max="4607" width="15.28515625" style="127" customWidth="1"/>
    <col min="4608" max="4609" width="5.7109375" style="127" customWidth="1"/>
    <col min="4610" max="4610" width="24.140625" style="127" customWidth="1"/>
    <col min="4611" max="4611" width="37.42578125" style="127" customWidth="1"/>
    <col min="4612" max="4854" width="11.42578125" style="127"/>
    <col min="4855" max="4855" width="13.28515625" style="127" customWidth="1"/>
    <col min="4856" max="4856" width="4.5703125" style="127" customWidth="1"/>
    <col min="4857" max="4857" width="47.42578125" style="127" customWidth="1"/>
    <col min="4858" max="4859" width="5.7109375" style="127" customWidth="1"/>
    <col min="4860" max="4860" width="9.42578125" style="127" customWidth="1"/>
    <col min="4861" max="4861" width="11.7109375" style="127" customWidth="1"/>
    <col min="4862" max="4862" width="12.28515625" style="127" customWidth="1"/>
    <col min="4863" max="4863" width="15.28515625" style="127" customWidth="1"/>
    <col min="4864" max="4865" width="5.7109375" style="127" customWidth="1"/>
    <col min="4866" max="4866" width="24.140625" style="127" customWidth="1"/>
    <col min="4867" max="4867" width="37.42578125" style="127" customWidth="1"/>
    <col min="4868" max="5110" width="11.42578125" style="127"/>
    <col min="5111" max="5111" width="13.28515625" style="127" customWidth="1"/>
    <col min="5112" max="5112" width="4.5703125" style="127" customWidth="1"/>
    <col min="5113" max="5113" width="47.42578125" style="127" customWidth="1"/>
    <col min="5114" max="5115" width="5.7109375" style="127" customWidth="1"/>
    <col min="5116" max="5116" width="9.42578125" style="127" customWidth="1"/>
    <col min="5117" max="5117" width="11.7109375" style="127" customWidth="1"/>
    <col min="5118" max="5118" width="12.28515625" style="127" customWidth="1"/>
    <col min="5119" max="5119" width="15.28515625" style="127" customWidth="1"/>
    <col min="5120" max="5121" width="5.7109375" style="127" customWidth="1"/>
    <col min="5122" max="5122" width="24.140625" style="127" customWidth="1"/>
    <col min="5123" max="5123" width="37.42578125" style="127" customWidth="1"/>
    <col min="5124" max="5366" width="11.42578125" style="127"/>
    <col min="5367" max="5367" width="13.28515625" style="127" customWidth="1"/>
    <col min="5368" max="5368" width="4.5703125" style="127" customWidth="1"/>
    <col min="5369" max="5369" width="47.42578125" style="127" customWidth="1"/>
    <col min="5370" max="5371" width="5.7109375" style="127" customWidth="1"/>
    <col min="5372" max="5372" width="9.42578125" style="127" customWidth="1"/>
    <col min="5373" max="5373" width="11.7109375" style="127" customWidth="1"/>
    <col min="5374" max="5374" width="12.28515625" style="127" customWidth="1"/>
    <col min="5375" max="5375" width="15.28515625" style="127" customWidth="1"/>
    <col min="5376" max="5377" width="5.7109375" style="127" customWidth="1"/>
    <col min="5378" max="5378" width="24.140625" style="127" customWidth="1"/>
    <col min="5379" max="5379" width="37.42578125" style="127" customWidth="1"/>
    <col min="5380" max="5622" width="11.42578125" style="127"/>
    <col min="5623" max="5623" width="13.28515625" style="127" customWidth="1"/>
    <col min="5624" max="5624" width="4.5703125" style="127" customWidth="1"/>
    <col min="5625" max="5625" width="47.42578125" style="127" customWidth="1"/>
    <col min="5626" max="5627" width="5.7109375" style="127" customWidth="1"/>
    <col min="5628" max="5628" width="9.42578125" style="127" customWidth="1"/>
    <col min="5629" max="5629" width="11.7109375" style="127" customWidth="1"/>
    <col min="5630" max="5630" width="12.28515625" style="127" customWidth="1"/>
    <col min="5631" max="5631" width="15.28515625" style="127" customWidth="1"/>
    <col min="5632" max="5633" width="5.7109375" style="127" customWidth="1"/>
    <col min="5634" max="5634" width="24.140625" style="127" customWidth="1"/>
    <col min="5635" max="5635" width="37.42578125" style="127" customWidth="1"/>
    <col min="5636" max="5878" width="11.42578125" style="127"/>
    <col min="5879" max="5879" width="13.28515625" style="127" customWidth="1"/>
    <col min="5880" max="5880" width="4.5703125" style="127" customWidth="1"/>
    <col min="5881" max="5881" width="47.42578125" style="127" customWidth="1"/>
    <col min="5882" max="5883" width="5.7109375" style="127" customWidth="1"/>
    <col min="5884" max="5884" width="9.42578125" style="127" customWidth="1"/>
    <col min="5885" max="5885" width="11.7109375" style="127" customWidth="1"/>
    <col min="5886" max="5886" width="12.28515625" style="127" customWidth="1"/>
    <col min="5887" max="5887" width="15.28515625" style="127" customWidth="1"/>
    <col min="5888" max="5889" width="5.7109375" style="127" customWidth="1"/>
    <col min="5890" max="5890" width="24.140625" style="127" customWidth="1"/>
    <col min="5891" max="5891" width="37.42578125" style="127" customWidth="1"/>
    <col min="5892" max="6134" width="11.42578125" style="127"/>
    <col min="6135" max="6135" width="13.28515625" style="127" customWidth="1"/>
    <col min="6136" max="6136" width="4.5703125" style="127" customWidth="1"/>
    <col min="6137" max="6137" width="47.42578125" style="127" customWidth="1"/>
    <col min="6138" max="6139" width="5.7109375" style="127" customWidth="1"/>
    <col min="6140" max="6140" width="9.42578125" style="127" customWidth="1"/>
    <col min="6141" max="6141" width="11.7109375" style="127" customWidth="1"/>
    <col min="6142" max="6142" width="12.28515625" style="127" customWidth="1"/>
    <col min="6143" max="6143" width="15.28515625" style="127" customWidth="1"/>
    <col min="6144" max="6145" width="5.7109375" style="127" customWidth="1"/>
    <col min="6146" max="6146" width="24.140625" style="127" customWidth="1"/>
    <col min="6147" max="6147" width="37.42578125" style="127" customWidth="1"/>
    <col min="6148" max="6390" width="11.42578125" style="127"/>
    <col min="6391" max="6391" width="13.28515625" style="127" customWidth="1"/>
    <col min="6392" max="6392" width="4.5703125" style="127" customWidth="1"/>
    <col min="6393" max="6393" width="47.42578125" style="127" customWidth="1"/>
    <col min="6394" max="6395" width="5.7109375" style="127" customWidth="1"/>
    <col min="6396" max="6396" width="9.42578125" style="127" customWidth="1"/>
    <col min="6397" max="6397" width="11.7109375" style="127" customWidth="1"/>
    <col min="6398" max="6398" width="12.28515625" style="127" customWidth="1"/>
    <col min="6399" max="6399" width="15.28515625" style="127" customWidth="1"/>
    <col min="6400" max="6401" width="5.7109375" style="127" customWidth="1"/>
    <col min="6402" max="6402" width="24.140625" style="127" customWidth="1"/>
    <col min="6403" max="6403" width="37.42578125" style="127" customWidth="1"/>
    <col min="6404" max="6646" width="11.42578125" style="127"/>
    <col min="6647" max="6647" width="13.28515625" style="127" customWidth="1"/>
    <col min="6648" max="6648" width="4.5703125" style="127" customWidth="1"/>
    <col min="6649" max="6649" width="47.42578125" style="127" customWidth="1"/>
    <col min="6650" max="6651" width="5.7109375" style="127" customWidth="1"/>
    <col min="6652" max="6652" width="9.42578125" style="127" customWidth="1"/>
    <col min="6653" max="6653" width="11.7109375" style="127" customWidth="1"/>
    <col min="6654" max="6654" width="12.28515625" style="127" customWidth="1"/>
    <col min="6655" max="6655" width="15.28515625" style="127" customWidth="1"/>
    <col min="6656" max="6657" width="5.7109375" style="127" customWidth="1"/>
    <col min="6658" max="6658" width="24.140625" style="127" customWidth="1"/>
    <col min="6659" max="6659" width="37.42578125" style="127" customWidth="1"/>
    <col min="6660" max="6902" width="11.42578125" style="127"/>
    <col min="6903" max="6903" width="13.28515625" style="127" customWidth="1"/>
    <col min="6904" max="6904" width="4.5703125" style="127" customWidth="1"/>
    <col min="6905" max="6905" width="47.42578125" style="127" customWidth="1"/>
    <col min="6906" max="6907" width="5.7109375" style="127" customWidth="1"/>
    <col min="6908" max="6908" width="9.42578125" style="127" customWidth="1"/>
    <col min="6909" max="6909" width="11.7109375" style="127" customWidth="1"/>
    <col min="6910" max="6910" width="12.28515625" style="127" customWidth="1"/>
    <col min="6911" max="6911" width="15.28515625" style="127" customWidth="1"/>
    <col min="6912" max="6913" width="5.7109375" style="127" customWidth="1"/>
    <col min="6914" max="6914" width="24.140625" style="127" customWidth="1"/>
    <col min="6915" max="6915" width="37.42578125" style="127" customWidth="1"/>
    <col min="6916" max="7158" width="11.42578125" style="127"/>
    <col min="7159" max="7159" width="13.28515625" style="127" customWidth="1"/>
    <col min="7160" max="7160" width="4.5703125" style="127" customWidth="1"/>
    <col min="7161" max="7161" width="47.42578125" style="127" customWidth="1"/>
    <col min="7162" max="7163" width="5.7109375" style="127" customWidth="1"/>
    <col min="7164" max="7164" width="9.42578125" style="127" customWidth="1"/>
    <col min="7165" max="7165" width="11.7109375" style="127" customWidth="1"/>
    <col min="7166" max="7166" width="12.28515625" style="127" customWidth="1"/>
    <col min="7167" max="7167" width="15.28515625" style="127" customWidth="1"/>
    <col min="7168" max="7169" width="5.7109375" style="127" customWidth="1"/>
    <col min="7170" max="7170" width="24.140625" style="127" customWidth="1"/>
    <col min="7171" max="7171" width="37.42578125" style="127" customWidth="1"/>
    <col min="7172" max="7414" width="11.42578125" style="127"/>
    <col min="7415" max="7415" width="13.28515625" style="127" customWidth="1"/>
    <col min="7416" max="7416" width="4.5703125" style="127" customWidth="1"/>
    <col min="7417" max="7417" width="47.42578125" style="127" customWidth="1"/>
    <col min="7418" max="7419" width="5.7109375" style="127" customWidth="1"/>
    <col min="7420" max="7420" width="9.42578125" style="127" customWidth="1"/>
    <col min="7421" max="7421" width="11.7109375" style="127" customWidth="1"/>
    <col min="7422" max="7422" width="12.28515625" style="127" customWidth="1"/>
    <col min="7423" max="7423" width="15.28515625" style="127" customWidth="1"/>
    <col min="7424" max="7425" width="5.7109375" style="127" customWidth="1"/>
    <col min="7426" max="7426" width="24.140625" style="127" customWidth="1"/>
    <col min="7427" max="7427" width="37.42578125" style="127" customWidth="1"/>
    <col min="7428" max="7670" width="11.42578125" style="127"/>
    <col min="7671" max="7671" width="13.28515625" style="127" customWidth="1"/>
    <col min="7672" max="7672" width="4.5703125" style="127" customWidth="1"/>
    <col min="7673" max="7673" width="47.42578125" style="127" customWidth="1"/>
    <col min="7674" max="7675" width="5.7109375" style="127" customWidth="1"/>
    <col min="7676" max="7676" width="9.42578125" style="127" customWidth="1"/>
    <col min="7677" max="7677" width="11.7109375" style="127" customWidth="1"/>
    <col min="7678" max="7678" width="12.28515625" style="127" customWidth="1"/>
    <col min="7679" max="7679" width="15.28515625" style="127" customWidth="1"/>
    <col min="7680" max="7681" width="5.7109375" style="127" customWidth="1"/>
    <col min="7682" max="7682" width="24.140625" style="127" customWidth="1"/>
    <col min="7683" max="7683" width="37.42578125" style="127" customWidth="1"/>
    <col min="7684" max="7926" width="11.42578125" style="127"/>
    <col min="7927" max="7927" width="13.28515625" style="127" customWidth="1"/>
    <col min="7928" max="7928" width="4.5703125" style="127" customWidth="1"/>
    <col min="7929" max="7929" width="47.42578125" style="127" customWidth="1"/>
    <col min="7930" max="7931" width="5.7109375" style="127" customWidth="1"/>
    <col min="7932" max="7932" width="9.42578125" style="127" customWidth="1"/>
    <col min="7933" max="7933" width="11.7109375" style="127" customWidth="1"/>
    <col min="7934" max="7934" width="12.28515625" style="127" customWidth="1"/>
    <col min="7935" max="7935" width="15.28515625" style="127" customWidth="1"/>
    <col min="7936" max="7937" width="5.7109375" style="127" customWidth="1"/>
    <col min="7938" max="7938" width="24.140625" style="127" customWidth="1"/>
    <col min="7939" max="7939" width="37.42578125" style="127" customWidth="1"/>
    <col min="7940" max="8182" width="11.42578125" style="127"/>
    <col min="8183" max="8183" width="13.28515625" style="127" customWidth="1"/>
    <col min="8184" max="8184" width="4.5703125" style="127" customWidth="1"/>
    <col min="8185" max="8185" width="47.42578125" style="127" customWidth="1"/>
    <col min="8186" max="8187" width="5.7109375" style="127" customWidth="1"/>
    <col min="8188" max="8188" width="9.42578125" style="127" customWidth="1"/>
    <col min="8189" max="8189" width="11.7109375" style="127" customWidth="1"/>
    <col min="8190" max="8190" width="12.28515625" style="127" customWidth="1"/>
    <col min="8191" max="8191" width="15.28515625" style="127" customWidth="1"/>
    <col min="8192" max="8193" width="5.7109375" style="127" customWidth="1"/>
    <col min="8194" max="8194" width="24.140625" style="127" customWidth="1"/>
    <col min="8195" max="8195" width="37.42578125" style="127" customWidth="1"/>
    <col min="8196" max="8438" width="11.42578125" style="127"/>
    <col min="8439" max="8439" width="13.28515625" style="127" customWidth="1"/>
    <col min="8440" max="8440" width="4.5703125" style="127" customWidth="1"/>
    <col min="8441" max="8441" width="47.42578125" style="127" customWidth="1"/>
    <col min="8442" max="8443" width="5.7109375" style="127" customWidth="1"/>
    <col min="8444" max="8444" width="9.42578125" style="127" customWidth="1"/>
    <col min="8445" max="8445" width="11.7109375" style="127" customWidth="1"/>
    <col min="8446" max="8446" width="12.28515625" style="127" customWidth="1"/>
    <col min="8447" max="8447" width="15.28515625" style="127" customWidth="1"/>
    <col min="8448" max="8449" width="5.7109375" style="127" customWidth="1"/>
    <col min="8450" max="8450" width="24.140625" style="127" customWidth="1"/>
    <col min="8451" max="8451" width="37.42578125" style="127" customWidth="1"/>
    <col min="8452" max="8694" width="11.42578125" style="127"/>
    <col min="8695" max="8695" width="13.28515625" style="127" customWidth="1"/>
    <col min="8696" max="8696" width="4.5703125" style="127" customWidth="1"/>
    <col min="8697" max="8697" width="47.42578125" style="127" customWidth="1"/>
    <col min="8698" max="8699" width="5.7109375" style="127" customWidth="1"/>
    <col min="8700" max="8700" width="9.42578125" style="127" customWidth="1"/>
    <col min="8701" max="8701" width="11.7109375" style="127" customWidth="1"/>
    <col min="8702" max="8702" width="12.28515625" style="127" customWidth="1"/>
    <col min="8703" max="8703" width="15.28515625" style="127" customWidth="1"/>
    <col min="8704" max="8705" width="5.7109375" style="127" customWidth="1"/>
    <col min="8706" max="8706" width="24.140625" style="127" customWidth="1"/>
    <col min="8707" max="8707" width="37.42578125" style="127" customWidth="1"/>
    <col min="8708" max="8950" width="11.42578125" style="127"/>
    <col min="8951" max="8951" width="13.28515625" style="127" customWidth="1"/>
    <col min="8952" max="8952" width="4.5703125" style="127" customWidth="1"/>
    <col min="8953" max="8953" width="47.42578125" style="127" customWidth="1"/>
    <col min="8954" max="8955" width="5.7109375" style="127" customWidth="1"/>
    <col min="8956" max="8956" width="9.42578125" style="127" customWidth="1"/>
    <col min="8957" max="8957" width="11.7109375" style="127" customWidth="1"/>
    <col min="8958" max="8958" width="12.28515625" style="127" customWidth="1"/>
    <col min="8959" max="8959" width="15.28515625" style="127" customWidth="1"/>
    <col min="8960" max="8961" width="5.7109375" style="127" customWidth="1"/>
    <col min="8962" max="8962" width="24.140625" style="127" customWidth="1"/>
    <col min="8963" max="8963" width="37.42578125" style="127" customWidth="1"/>
    <col min="8964" max="9206" width="11.42578125" style="127"/>
    <col min="9207" max="9207" width="13.28515625" style="127" customWidth="1"/>
    <col min="9208" max="9208" width="4.5703125" style="127" customWidth="1"/>
    <col min="9209" max="9209" width="47.42578125" style="127" customWidth="1"/>
    <col min="9210" max="9211" width="5.7109375" style="127" customWidth="1"/>
    <col min="9212" max="9212" width="9.42578125" style="127" customWidth="1"/>
    <col min="9213" max="9213" width="11.7109375" style="127" customWidth="1"/>
    <col min="9214" max="9214" width="12.28515625" style="127" customWidth="1"/>
    <col min="9215" max="9215" width="15.28515625" style="127" customWidth="1"/>
    <col min="9216" max="9217" width="5.7109375" style="127" customWidth="1"/>
    <col min="9218" max="9218" width="24.140625" style="127" customWidth="1"/>
    <col min="9219" max="9219" width="37.42578125" style="127" customWidth="1"/>
    <col min="9220" max="9462" width="11.42578125" style="127"/>
    <col min="9463" max="9463" width="13.28515625" style="127" customWidth="1"/>
    <col min="9464" max="9464" width="4.5703125" style="127" customWidth="1"/>
    <col min="9465" max="9465" width="47.42578125" style="127" customWidth="1"/>
    <col min="9466" max="9467" width="5.7109375" style="127" customWidth="1"/>
    <col min="9468" max="9468" width="9.42578125" style="127" customWidth="1"/>
    <col min="9469" max="9469" width="11.7109375" style="127" customWidth="1"/>
    <col min="9470" max="9470" width="12.28515625" style="127" customWidth="1"/>
    <col min="9471" max="9471" width="15.28515625" style="127" customWidth="1"/>
    <col min="9472" max="9473" width="5.7109375" style="127" customWidth="1"/>
    <col min="9474" max="9474" width="24.140625" style="127" customWidth="1"/>
    <col min="9475" max="9475" width="37.42578125" style="127" customWidth="1"/>
    <col min="9476" max="9718" width="11.42578125" style="127"/>
    <col min="9719" max="9719" width="13.28515625" style="127" customWidth="1"/>
    <col min="9720" max="9720" width="4.5703125" style="127" customWidth="1"/>
    <col min="9721" max="9721" width="47.42578125" style="127" customWidth="1"/>
    <col min="9722" max="9723" width="5.7109375" style="127" customWidth="1"/>
    <col min="9724" max="9724" width="9.42578125" style="127" customWidth="1"/>
    <col min="9725" max="9725" width="11.7109375" style="127" customWidth="1"/>
    <col min="9726" max="9726" width="12.28515625" style="127" customWidth="1"/>
    <col min="9727" max="9727" width="15.28515625" style="127" customWidth="1"/>
    <col min="9728" max="9729" width="5.7109375" style="127" customWidth="1"/>
    <col min="9730" max="9730" width="24.140625" style="127" customWidth="1"/>
    <col min="9731" max="9731" width="37.42578125" style="127" customWidth="1"/>
    <col min="9732" max="9974" width="11.42578125" style="127"/>
    <col min="9975" max="9975" width="13.28515625" style="127" customWidth="1"/>
    <col min="9976" max="9976" width="4.5703125" style="127" customWidth="1"/>
    <col min="9977" max="9977" width="47.42578125" style="127" customWidth="1"/>
    <col min="9978" max="9979" width="5.7109375" style="127" customWidth="1"/>
    <col min="9980" max="9980" width="9.42578125" style="127" customWidth="1"/>
    <col min="9981" max="9981" width="11.7109375" style="127" customWidth="1"/>
    <col min="9982" max="9982" width="12.28515625" style="127" customWidth="1"/>
    <col min="9983" max="9983" width="15.28515625" style="127" customWidth="1"/>
    <col min="9984" max="9985" width="5.7109375" style="127" customWidth="1"/>
    <col min="9986" max="9986" width="24.140625" style="127" customWidth="1"/>
    <col min="9987" max="9987" width="37.42578125" style="127" customWidth="1"/>
    <col min="9988" max="10230" width="11.42578125" style="127"/>
    <col min="10231" max="10231" width="13.28515625" style="127" customWidth="1"/>
    <col min="10232" max="10232" width="4.5703125" style="127" customWidth="1"/>
    <col min="10233" max="10233" width="47.42578125" style="127" customWidth="1"/>
    <col min="10234" max="10235" width="5.7109375" style="127" customWidth="1"/>
    <col min="10236" max="10236" width="9.42578125" style="127" customWidth="1"/>
    <col min="10237" max="10237" width="11.7109375" style="127" customWidth="1"/>
    <col min="10238" max="10238" width="12.28515625" style="127" customWidth="1"/>
    <col min="10239" max="10239" width="15.28515625" style="127" customWidth="1"/>
    <col min="10240" max="10241" width="5.7109375" style="127" customWidth="1"/>
    <col min="10242" max="10242" width="24.140625" style="127" customWidth="1"/>
    <col min="10243" max="10243" width="37.42578125" style="127" customWidth="1"/>
    <col min="10244" max="10486" width="11.42578125" style="127"/>
    <col min="10487" max="10487" width="13.28515625" style="127" customWidth="1"/>
    <col min="10488" max="10488" width="4.5703125" style="127" customWidth="1"/>
    <col min="10489" max="10489" width="47.42578125" style="127" customWidth="1"/>
    <col min="10490" max="10491" width="5.7109375" style="127" customWidth="1"/>
    <col min="10492" max="10492" width="9.42578125" style="127" customWidth="1"/>
    <col min="10493" max="10493" width="11.7109375" style="127" customWidth="1"/>
    <col min="10494" max="10494" width="12.28515625" style="127" customWidth="1"/>
    <col min="10495" max="10495" width="15.28515625" style="127" customWidth="1"/>
    <col min="10496" max="10497" width="5.7109375" style="127" customWidth="1"/>
    <col min="10498" max="10498" width="24.140625" style="127" customWidth="1"/>
    <col min="10499" max="10499" width="37.42578125" style="127" customWidth="1"/>
    <col min="10500" max="10742" width="11.42578125" style="127"/>
    <col min="10743" max="10743" width="13.28515625" style="127" customWidth="1"/>
    <col min="10744" max="10744" width="4.5703125" style="127" customWidth="1"/>
    <col min="10745" max="10745" width="47.42578125" style="127" customWidth="1"/>
    <col min="10746" max="10747" width="5.7109375" style="127" customWidth="1"/>
    <col min="10748" max="10748" width="9.42578125" style="127" customWidth="1"/>
    <col min="10749" max="10749" width="11.7109375" style="127" customWidth="1"/>
    <col min="10750" max="10750" width="12.28515625" style="127" customWidth="1"/>
    <col min="10751" max="10751" width="15.28515625" style="127" customWidth="1"/>
    <col min="10752" max="10753" width="5.7109375" style="127" customWidth="1"/>
    <col min="10754" max="10754" width="24.140625" style="127" customWidth="1"/>
    <col min="10755" max="10755" width="37.42578125" style="127" customWidth="1"/>
    <col min="10756" max="10998" width="11.42578125" style="127"/>
    <col min="10999" max="10999" width="13.28515625" style="127" customWidth="1"/>
    <col min="11000" max="11000" width="4.5703125" style="127" customWidth="1"/>
    <col min="11001" max="11001" width="47.42578125" style="127" customWidth="1"/>
    <col min="11002" max="11003" width="5.7109375" style="127" customWidth="1"/>
    <col min="11004" max="11004" width="9.42578125" style="127" customWidth="1"/>
    <col min="11005" max="11005" width="11.7109375" style="127" customWidth="1"/>
    <col min="11006" max="11006" width="12.28515625" style="127" customWidth="1"/>
    <col min="11007" max="11007" width="15.28515625" style="127" customWidth="1"/>
    <col min="11008" max="11009" width="5.7109375" style="127" customWidth="1"/>
    <col min="11010" max="11010" width="24.140625" style="127" customWidth="1"/>
    <col min="11011" max="11011" width="37.42578125" style="127" customWidth="1"/>
    <col min="11012" max="11254" width="11.42578125" style="127"/>
    <col min="11255" max="11255" width="13.28515625" style="127" customWidth="1"/>
    <col min="11256" max="11256" width="4.5703125" style="127" customWidth="1"/>
    <col min="11257" max="11257" width="47.42578125" style="127" customWidth="1"/>
    <col min="11258" max="11259" width="5.7109375" style="127" customWidth="1"/>
    <col min="11260" max="11260" width="9.42578125" style="127" customWidth="1"/>
    <col min="11261" max="11261" width="11.7109375" style="127" customWidth="1"/>
    <col min="11262" max="11262" width="12.28515625" style="127" customWidth="1"/>
    <col min="11263" max="11263" width="15.28515625" style="127" customWidth="1"/>
    <col min="11264" max="11265" width="5.7109375" style="127" customWidth="1"/>
    <col min="11266" max="11266" width="24.140625" style="127" customWidth="1"/>
    <col min="11267" max="11267" width="37.42578125" style="127" customWidth="1"/>
    <col min="11268" max="11510" width="11.42578125" style="127"/>
    <col min="11511" max="11511" width="13.28515625" style="127" customWidth="1"/>
    <col min="11512" max="11512" width="4.5703125" style="127" customWidth="1"/>
    <col min="11513" max="11513" width="47.42578125" style="127" customWidth="1"/>
    <col min="11514" max="11515" width="5.7109375" style="127" customWidth="1"/>
    <col min="11516" max="11516" width="9.42578125" style="127" customWidth="1"/>
    <col min="11517" max="11517" width="11.7109375" style="127" customWidth="1"/>
    <col min="11518" max="11518" width="12.28515625" style="127" customWidth="1"/>
    <col min="11519" max="11519" width="15.28515625" style="127" customWidth="1"/>
    <col min="11520" max="11521" width="5.7109375" style="127" customWidth="1"/>
    <col min="11522" max="11522" width="24.140625" style="127" customWidth="1"/>
    <col min="11523" max="11523" width="37.42578125" style="127" customWidth="1"/>
    <col min="11524" max="11766" width="11.42578125" style="127"/>
    <col min="11767" max="11767" width="13.28515625" style="127" customWidth="1"/>
    <col min="11768" max="11768" width="4.5703125" style="127" customWidth="1"/>
    <col min="11769" max="11769" width="47.42578125" style="127" customWidth="1"/>
    <col min="11770" max="11771" width="5.7109375" style="127" customWidth="1"/>
    <col min="11772" max="11772" width="9.42578125" style="127" customWidth="1"/>
    <col min="11773" max="11773" width="11.7109375" style="127" customWidth="1"/>
    <col min="11774" max="11774" width="12.28515625" style="127" customWidth="1"/>
    <col min="11775" max="11775" width="15.28515625" style="127" customWidth="1"/>
    <col min="11776" max="11777" width="5.7109375" style="127" customWidth="1"/>
    <col min="11778" max="11778" width="24.140625" style="127" customWidth="1"/>
    <col min="11779" max="11779" width="37.42578125" style="127" customWidth="1"/>
    <col min="11780" max="12022" width="11.42578125" style="127"/>
    <col min="12023" max="12023" width="13.28515625" style="127" customWidth="1"/>
    <col min="12024" max="12024" width="4.5703125" style="127" customWidth="1"/>
    <col min="12025" max="12025" width="47.42578125" style="127" customWidth="1"/>
    <col min="12026" max="12027" width="5.7109375" style="127" customWidth="1"/>
    <col min="12028" max="12028" width="9.42578125" style="127" customWidth="1"/>
    <col min="12029" max="12029" width="11.7109375" style="127" customWidth="1"/>
    <col min="12030" max="12030" width="12.28515625" style="127" customWidth="1"/>
    <col min="12031" max="12031" width="15.28515625" style="127" customWidth="1"/>
    <col min="12032" max="12033" width="5.7109375" style="127" customWidth="1"/>
    <col min="12034" max="12034" width="24.140625" style="127" customWidth="1"/>
    <col min="12035" max="12035" width="37.42578125" style="127" customWidth="1"/>
    <col min="12036" max="12278" width="11.42578125" style="127"/>
    <col min="12279" max="12279" width="13.28515625" style="127" customWidth="1"/>
    <col min="12280" max="12280" width="4.5703125" style="127" customWidth="1"/>
    <col min="12281" max="12281" width="47.42578125" style="127" customWidth="1"/>
    <col min="12282" max="12283" width="5.7109375" style="127" customWidth="1"/>
    <col min="12284" max="12284" width="9.42578125" style="127" customWidth="1"/>
    <col min="12285" max="12285" width="11.7109375" style="127" customWidth="1"/>
    <col min="12286" max="12286" width="12.28515625" style="127" customWidth="1"/>
    <col min="12287" max="12287" width="15.28515625" style="127" customWidth="1"/>
    <col min="12288" max="12289" width="5.7109375" style="127" customWidth="1"/>
    <col min="12290" max="12290" width="24.140625" style="127" customWidth="1"/>
    <col min="12291" max="12291" width="37.42578125" style="127" customWidth="1"/>
    <col min="12292" max="12534" width="11.42578125" style="127"/>
    <col min="12535" max="12535" width="13.28515625" style="127" customWidth="1"/>
    <col min="12536" max="12536" width="4.5703125" style="127" customWidth="1"/>
    <col min="12537" max="12537" width="47.42578125" style="127" customWidth="1"/>
    <col min="12538" max="12539" width="5.7109375" style="127" customWidth="1"/>
    <col min="12540" max="12540" width="9.42578125" style="127" customWidth="1"/>
    <col min="12541" max="12541" width="11.7109375" style="127" customWidth="1"/>
    <col min="12542" max="12542" width="12.28515625" style="127" customWidth="1"/>
    <col min="12543" max="12543" width="15.28515625" style="127" customWidth="1"/>
    <col min="12544" max="12545" width="5.7109375" style="127" customWidth="1"/>
    <col min="12546" max="12546" width="24.140625" style="127" customWidth="1"/>
    <col min="12547" max="12547" width="37.42578125" style="127" customWidth="1"/>
    <col min="12548" max="12790" width="11.42578125" style="127"/>
    <col min="12791" max="12791" width="13.28515625" style="127" customWidth="1"/>
    <col min="12792" max="12792" width="4.5703125" style="127" customWidth="1"/>
    <col min="12793" max="12793" width="47.42578125" style="127" customWidth="1"/>
    <col min="12794" max="12795" width="5.7109375" style="127" customWidth="1"/>
    <col min="12796" max="12796" width="9.42578125" style="127" customWidth="1"/>
    <col min="12797" max="12797" width="11.7109375" style="127" customWidth="1"/>
    <col min="12798" max="12798" width="12.28515625" style="127" customWidth="1"/>
    <col min="12799" max="12799" width="15.28515625" style="127" customWidth="1"/>
    <col min="12800" max="12801" width="5.7109375" style="127" customWidth="1"/>
    <col min="12802" max="12802" width="24.140625" style="127" customWidth="1"/>
    <col min="12803" max="12803" width="37.42578125" style="127" customWidth="1"/>
    <col min="12804" max="13046" width="11.42578125" style="127"/>
    <col min="13047" max="13047" width="13.28515625" style="127" customWidth="1"/>
    <col min="13048" max="13048" width="4.5703125" style="127" customWidth="1"/>
    <col min="13049" max="13049" width="47.42578125" style="127" customWidth="1"/>
    <col min="13050" max="13051" width="5.7109375" style="127" customWidth="1"/>
    <col min="13052" max="13052" width="9.42578125" style="127" customWidth="1"/>
    <col min="13053" max="13053" width="11.7109375" style="127" customWidth="1"/>
    <col min="13054" max="13054" width="12.28515625" style="127" customWidth="1"/>
    <col min="13055" max="13055" width="15.28515625" style="127" customWidth="1"/>
    <col min="13056" max="13057" width="5.7109375" style="127" customWidth="1"/>
    <col min="13058" max="13058" width="24.140625" style="127" customWidth="1"/>
    <col min="13059" max="13059" width="37.42578125" style="127" customWidth="1"/>
    <col min="13060" max="13302" width="11.42578125" style="127"/>
    <col min="13303" max="13303" width="13.28515625" style="127" customWidth="1"/>
    <col min="13304" max="13304" width="4.5703125" style="127" customWidth="1"/>
    <col min="13305" max="13305" width="47.42578125" style="127" customWidth="1"/>
    <col min="13306" max="13307" width="5.7109375" style="127" customWidth="1"/>
    <col min="13308" max="13308" width="9.42578125" style="127" customWidth="1"/>
    <col min="13309" max="13309" width="11.7109375" style="127" customWidth="1"/>
    <col min="13310" max="13310" width="12.28515625" style="127" customWidth="1"/>
    <col min="13311" max="13311" width="15.28515625" style="127" customWidth="1"/>
    <col min="13312" max="13313" width="5.7109375" style="127" customWidth="1"/>
    <col min="13314" max="13314" width="24.140625" style="127" customWidth="1"/>
    <col min="13315" max="13315" width="37.42578125" style="127" customWidth="1"/>
    <col min="13316" max="13558" width="11.42578125" style="127"/>
    <col min="13559" max="13559" width="13.28515625" style="127" customWidth="1"/>
    <col min="13560" max="13560" width="4.5703125" style="127" customWidth="1"/>
    <col min="13561" max="13561" width="47.42578125" style="127" customWidth="1"/>
    <col min="13562" max="13563" width="5.7109375" style="127" customWidth="1"/>
    <col min="13564" max="13564" width="9.42578125" style="127" customWidth="1"/>
    <col min="13565" max="13565" width="11.7109375" style="127" customWidth="1"/>
    <col min="13566" max="13566" width="12.28515625" style="127" customWidth="1"/>
    <col min="13567" max="13567" width="15.28515625" style="127" customWidth="1"/>
    <col min="13568" max="13569" width="5.7109375" style="127" customWidth="1"/>
    <col min="13570" max="13570" width="24.140625" style="127" customWidth="1"/>
    <col min="13571" max="13571" width="37.42578125" style="127" customWidth="1"/>
    <col min="13572" max="13814" width="11.42578125" style="127"/>
    <col min="13815" max="13815" width="13.28515625" style="127" customWidth="1"/>
    <col min="13816" max="13816" width="4.5703125" style="127" customWidth="1"/>
    <col min="13817" max="13817" width="47.42578125" style="127" customWidth="1"/>
    <col min="13818" max="13819" width="5.7109375" style="127" customWidth="1"/>
    <col min="13820" max="13820" width="9.42578125" style="127" customWidth="1"/>
    <col min="13821" max="13821" width="11.7109375" style="127" customWidth="1"/>
    <col min="13822" max="13822" width="12.28515625" style="127" customWidth="1"/>
    <col min="13823" max="13823" width="15.28515625" style="127" customWidth="1"/>
    <col min="13824" max="13825" width="5.7109375" style="127" customWidth="1"/>
    <col min="13826" max="13826" width="24.140625" style="127" customWidth="1"/>
    <col min="13827" max="13827" width="37.42578125" style="127" customWidth="1"/>
    <col min="13828" max="14070" width="11.42578125" style="127"/>
    <col min="14071" max="14071" width="13.28515625" style="127" customWidth="1"/>
    <col min="14072" max="14072" width="4.5703125" style="127" customWidth="1"/>
    <col min="14073" max="14073" width="47.42578125" style="127" customWidth="1"/>
    <col min="14074" max="14075" width="5.7109375" style="127" customWidth="1"/>
    <col min="14076" max="14076" width="9.42578125" style="127" customWidth="1"/>
    <col min="14077" max="14077" width="11.7109375" style="127" customWidth="1"/>
    <col min="14078" max="14078" width="12.28515625" style="127" customWidth="1"/>
    <col min="14079" max="14079" width="15.28515625" style="127" customWidth="1"/>
    <col min="14080" max="14081" width="5.7109375" style="127" customWidth="1"/>
    <col min="14082" max="14082" width="24.140625" style="127" customWidth="1"/>
    <col min="14083" max="14083" width="37.42578125" style="127" customWidth="1"/>
    <col min="14084" max="14326" width="11.42578125" style="127"/>
    <col min="14327" max="14327" width="13.28515625" style="127" customWidth="1"/>
    <col min="14328" max="14328" width="4.5703125" style="127" customWidth="1"/>
    <col min="14329" max="14329" width="47.42578125" style="127" customWidth="1"/>
    <col min="14330" max="14331" width="5.7109375" style="127" customWidth="1"/>
    <col min="14332" max="14332" width="9.42578125" style="127" customWidth="1"/>
    <col min="14333" max="14333" width="11.7109375" style="127" customWidth="1"/>
    <col min="14334" max="14334" width="12.28515625" style="127" customWidth="1"/>
    <col min="14335" max="14335" width="15.28515625" style="127" customWidth="1"/>
    <col min="14336" max="14337" width="5.7109375" style="127" customWidth="1"/>
    <col min="14338" max="14338" width="24.140625" style="127" customWidth="1"/>
    <col min="14339" max="14339" width="37.42578125" style="127" customWidth="1"/>
    <col min="14340" max="14582" width="11.42578125" style="127"/>
    <col min="14583" max="14583" width="13.28515625" style="127" customWidth="1"/>
    <col min="14584" max="14584" width="4.5703125" style="127" customWidth="1"/>
    <col min="14585" max="14585" width="47.42578125" style="127" customWidth="1"/>
    <col min="14586" max="14587" width="5.7109375" style="127" customWidth="1"/>
    <col min="14588" max="14588" width="9.42578125" style="127" customWidth="1"/>
    <col min="14589" max="14589" width="11.7109375" style="127" customWidth="1"/>
    <col min="14590" max="14590" width="12.28515625" style="127" customWidth="1"/>
    <col min="14591" max="14591" width="15.28515625" style="127" customWidth="1"/>
    <col min="14592" max="14593" width="5.7109375" style="127" customWidth="1"/>
    <col min="14594" max="14594" width="24.140625" style="127" customWidth="1"/>
    <col min="14595" max="14595" width="37.42578125" style="127" customWidth="1"/>
    <col min="14596" max="14838" width="11.42578125" style="127"/>
    <col min="14839" max="14839" width="13.28515625" style="127" customWidth="1"/>
    <col min="14840" max="14840" width="4.5703125" style="127" customWidth="1"/>
    <col min="14841" max="14841" width="47.42578125" style="127" customWidth="1"/>
    <col min="14842" max="14843" width="5.7109375" style="127" customWidth="1"/>
    <col min="14844" max="14844" width="9.42578125" style="127" customWidth="1"/>
    <col min="14845" max="14845" width="11.7109375" style="127" customWidth="1"/>
    <col min="14846" max="14846" width="12.28515625" style="127" customWidth="1"/>
    <col min="14847" max="14847" width="15.28515625" style="127" customWidth="1"/>
    <col min="14848" max="14849" width="5.7109375" style="127" customWidth="1"/>
    <col min="14850" max="14850" width="24.140625" style="127" customWidth="1"/>
    <col min="14851" max="14851" width="37.42578125" style="127" customWidth="1"/>
    <col min="14852" max="15094" width="11.42578125" style="127"/>
    <col min="15095" max="15095" width="13.28515625" style="127" customWidth="1"/>
    <col min="15096" max="15096" width="4.5703125" style="127" customWidth="1"/>
    <col min="15097" max="15097" width="47.42578125" style="127" customWidth="1"/>
    <col min="15098" max="15099" width="5.7109375" style="127" customWidth="1"/>
    <col min="15100" max="15100" width="9.42578125" style="127" customWidth="1"/>
    <col min="15101" max="15101" width="11.7109375" style="127" customWidth="1"/>
    <col min="15102" max="15102" width="12.28515625" style="127" customWidth="1"/>
    <col min="15103" max="15103" width="15.28515625" style="127" customWidth="1"/>
    <col min="15104" max="15105" width="5.7109375" style="127" customWidth="1"/>
    <col min="15106" max="15106" width="24.140625" style="127" customWidth="1"/>
    <col min="15107" max="15107" width="37.42578125" style="127" customWidth="1"/>
    <col min="15108" max="15350" width="11.42578125" style="127"/>
    <col min="15351" max="15351" width="13.28515625" style="127" customWidth="1"/>
    <col min="15352" max="15352" width="4.5703125" style="127" customWidth="1"/>
    <col min="15353" max="15353" width="47.42578125" style="127" customWidth="1"/>
    <col min="15354" max="15355" width="5.7109375" style="127" customWidth="1"/>
    <col min="15356" max="15356" width="9.42578125" style="127" customWidth="1"/>
    <col min="15357" max="15357" width="11.7109375" style="127" customWidth="1"/>
    <col min="15358" max="15358" width="12.28515625" style="127" customWidth="1"/>
    <col min="15359" max="15359" width="15.28515625" style="127" customWidth="1"/>
    <col min="15360" max="15361" width="5.7109375" style="127" customWidth="1"/>
    <col min="15362" max="15362" width="24.140625" style="127" customWidth="1"/>
    <col min="15363" max="15363" width="37.42578125" style="127" customWidth="1"/>
    <col min="15364" max="15606" width="11.42578125" style="127"/>
    <col min="15607" max="15607" width="13.28515625" style="127" customWidth="1"/>
    <col min="15608" max="15608" width="4.5703125" style="127" customWidth="1"/>
    <col min="15609" max="15609" width="47.42578125" style="127" customWidth="1"/>
    <col min="15610" max="15611" width="5.7109375" style="127" customWidth="1"/>
    <col min="15612" max="15612" width="9.42578125" style="127" customWidth="1"/>
    <col min="15613" max="15613" width="11.7109375" style="127" customWidth="1"/>
    <col min="15614" max="15614" width="12.28515625" style="127" customWidth="1"/>
    <col min="15615" max="15615" width="15.28515625" style="127" customWidth="1"/>
    <col min="15616" max="15617" width="5.7109375" style="127" customWidth="1"/>
    <col min="15618" max="15618" width="24.140625" style="127" customWidth="1"/>
    <col min="15619" max="15619" width="37.42578125" style="127" customWidth="1"/>
    <col min="15620" max="15862" width="11.42578125" style="127"/>
    <col min="15863" max="15863" width="13.28515625" style="127" customWidth="1"/>
    <col min="15864" max="15864" width="4.5703125" style="127" customWidth="1"/>
    <col min="15865" max="15865" width="47.42578125" style="127" customWidth="1"/>
    <col min="15866" max="15867" width="5.7109375" style="127" customWidth="1"/>
    <col min="15868" max="15868" width="9.42578125" style="127" customWidth="1"/>
    <col min="15869" max="15869" width="11.7109375" style="127" customWidth="1"/>
    <col min="15870" max="15870" width="12.28515625" style="127" customWidth="1"/>
    <col min="15871" max="15871" width="15.28515625" style="127" customWidth="1"/>
    <col min="15872" max="15873" width="5.7109375" style="127" customWidth="1"/>
    <col min="15874" max="15874" width="24.140625" style="127" customWidth="1"/>
    <col min="15875" max="15875" width="37.42578125" style="127" customWidth="1"/>
    <col min="15876" max="16118" width="11.42578125" style="127"/>
    <col min="16119" max="16119" width="13.28515625" style="127" customWidth="1"/>
    <col min="16120" max="16120" width="4.5703125" style="127" customWidth="1"/>
    <col min="16121" max="16121" width="47.42578125" style="127" customWidth="1"/>
    <col min="16122" max="16123" width="5.7109375" style="127" customWidth="1"/>
    <col min="16124" max="16124" width="9.42578125" style="127" customWidth="1"/>
    <col min="16125" max="16125" width="11.7109375" style="127" customWidth="1"/>
    <col min="16126" max="16126" width="12.28515625" style="127" customWidth="1"/>
    <col min="16127" max="16127" width="15.28515625" style="127" customWidth="1"/>
    <col min="16128" max="16129" width="5.7109375" style="127" customWidth="1"/>
    <col min="16130" max="16130" width="24.140625" style="127" customWidth="1"/>
    <col min="16131" max="16131" width="37.42578125" style="127" customWidth="1"/>
    <col min="16132" max="16384" width="11.42578125" style="127"/>
  </cols>
  <sheetData>
    <row r="1" spans="2:10" ht="18" customHeight="1" x14ac:dyDescent="0.2">
      <c r="B1" s="817"/>
      <c r="C1" s="818"/>
      <c r="D1" s="818"/>
      <c r="E1" s="818"/>
      <c r="F1" s="818"/>
      <c r="G1" s="818"/>
      <c r="H1" s="818"/>
      <c r="I1" s="818"/>
      <c r="J1" s="818"/>
    </row>
    <row r="2" spans="2:10" ht="18" customHeight="1" x14ac:dyDescent="0.2">
      <c r="B2" s="817"/>
      <c r="C2" s="818"/>
      <c r="D2" s="819" t="s">
        <v>0</v>
      </c>
      <c r="E2" s="819"/>
      <c r="F2" s="819"/>
      <c r="G2" s="819"/>
      <c r="H2" s="819"/>
      <c r="I2" s="819"/>
      <c r="J2" s="819"/>
    </row>
    <row r="3" spans="2:10" ht="18" customHeight="1" x14ac:dyDescent="0.2">
      <c r="B3" s="817"/>
      <c r="C3" s="818"/>
      <c r="D3" s="819"/>
      <c r="E3" s="819"/>
      <c r="F3" s="819"/>
      <c r="G3" s="819"/>
      <c r="H3" s="819"/>
      <c r="I3" s="819"/>
      <c r="J3" s="819"/>
    </row>
    <row r="4" spans="2:10" ht="18" customHeight="1" x14ac:dyDescent="0.2">
      <c r="B4" s="817"/>
      <c r="C4" s="818"/>
      <c r="D4" s="819"/>
      <c r="E4" s="819"/>
      <c r="F4" s="819"/>
      <c r="G4" s="819"/>
      <c r="H4" s="819"/>
      <c r="I4" s="819"/>
      <c r="J4" s="819"/>
    </row>
    <row r="5" spans="2:10" ht="18" customHeight="1" x14ac:dyDescent="0.2">
      <c r="B5" s="128"/>
      <c r="C5" s="818"/>
      <c r="D5" s="818"/>
      <c r="E5" s="818"/>
      <c r="F5" s="818"/>
      <c r="G5" s="818"/>
      <c r="H5" s="818"/>
      <c r="I5" s="818"/>
      <c r="J5" s="818"/>
    </row>
    <row r="6" spans="2:10" ht="25.5" customHeight="1" x14ac:dyDescent="0.2">
      <c r="B6" s="817"/>
      <c r="C6" s="818"/>
      <c r="D6" s="818"/>
      <c r="E6" s="818"/>
      <c r="F6" s="818"/>
      <c r="G6" s="818"/>
      <c r="H6" s="818"/>
      <c r="I6" s="818"/>
      <c r="J6" s="818"/>
    </row>
    <row r="7" spans="2:10" ht="35.25" customHeight="1" x14ac:dyDescent="0.2">
      <c r="B7" s="820" t="s">
        <v>473</v>
      </c>
      <c r="C7" s="820"/>
      <c r="D7" s="820"/>
      <c r="E7" s="820"/>
      <c r="F7" s="820"/>
      <c r="G7" s="820"/>
      <c r="H7" s="820"/>
      <c r="I7" s="820"/>
      <c r="J7" s="820"/>
    </row>
    <row r="8" spans="2:10" ht="18" customHeight="1" x14ac:dyDescent="0.2">
      <c r="B8" s="814"/>
      <c r="C8" s="815" t="s">
        <v>474</v>
      </c>
      <c r="D8" s="129" t="s">
        <v>3</v>
      </c>
      <c r="E8" s="129" t="s">
        <v>4</v>
      </c>
      <c r="F8" s="129" t="s">
        <v>4</v>
      </c>
      <c r="G8" s="130" t="s">
        <v>5</v>
      </c>
      <c r="H8" s="130" t="s">
        <v>6</v>
      </c>
      <c r="I8" s="130" t="s">
        <v>7</v>
      </c>
      <c r="J8" s="130" t="s">
        <v>8</v>
      </c>
    </row>
    <row r="9" spans="2:10" ht="18" customHeight="1" x14ac:dyDescent="0.2">
      <c r="B9" s="814"/>
      <c r="C9" s="815"/>
      <c r="D9" s="129"/>
      <c r="E9" s="131"/>
      <c r="F9" s="129"/>
      <c r="G9" s="129"/>
      <c r="H9" s="130"/>
      <c r="I9" s="130"/>
      <c r="J9" s="130"/>
    </row>
    <row r="10" spans="2:10" ht="18" customHeight="1" x14ac:dyDescent="0.2">
      <c r="B10" s="814"/>
      <c r="C10" s="815"/>
      <c r="D10" s="132"/>
      <c r="E10" s="132"/>
      <c r="F10" s="132"/>
      <c r="G10" s="132"/>
      <c r="H10" s="133"/>
      <c r="I10" s="133"/>
      <c r="J10" s="133"/>
    </row>
    <row r="11" spans="2:10" ht="18" customHeight="1" x14ac:dyDescent="0.2">
      <c r="B11" s="814"/>
      <c r="C11" s="134" t="s">
        <v>11</v>
      </c>
      <c r="D11" s="816"/>
      <c r="E11" s="816"/>
      <c r="F11" s="816"/>
      <c r="G11" s="816"/>
      <c r="H11" s="816"/>
      <c r="I11" s="816"/>
      <c r="J11" s="816"/>
    </row>
    <row r="12" spans="2:10" ht="18" customHeight="1" x14ac:dyDescent="0.2">
      <c r="B12" s="814"/>
      <c r="C12" s="134" t="s">
        <v>12</v>
      </c>
      <c r="D12" s="816"/>
      <c r="E12" s="816"/>
      <c r="F12" s="816"/>
      <c r="G12" s="816"/>
      <c r="H12" s="816"/>
      <c r="I12" s="816"/>
      <c r="J12" s="816"/>
    </row>
    <row r="13" spans="2:10" ht="18" customHeight="1" x14ac:dyDescent="0.2">
      <c r="B13" s="814"/>
      <c r="C13" s="134" t="s">
        <v>13</v>
      </c>
      <c r="D13" s="816"/>
      <c r="E13" s="816"/>
      <c r="F13" s="816"/>
      <c r="G13" s="816"/>
      <c r="H13" s="816"/>
      <c r="I13" s="816"/>
      <c r="J13" s="816"/>
    </row>
    <row r="14" spans="2:10" ht="18" customHeight="1" x14ac:dyDescent="0.2">
      <c r="B14" s="814"/>
      <c r="C14" s="134" t="s">
        <v>14</v>
      </c>
      <c r="D14" s="816"/>
      <c r="E14" s="816"/>
      <c r="F14" s="816"/>
      <c r="G14" s="816"/>
      <c r="H14" s="816"/>
      <c r="I14" s="816"/>
      <c r="J14" s="816"/>
    </row>
    <row r="15" spans="2:10" ht="18" customHeight="1" x14ac:dyDescent="0.2">
      <c r="B15" s="814"/>
      <c r="C15" s="134" t="s">
        <v>461</v>
      </c>
      <c r="D15" s="816"/>
      <c r="E15" s="816"/>
      <c r="F15" s="816"/>
      <c r="G15" s="816"/>
      <c r="H15" s="816"/>
      <c r="I15" s="816"/>
      <c r="J15" s="816"/>
    </row>
    <row r="16" spans="2:10" ht="18" customHeight="1" x14ac:dyDescent="0.2">
      <c r="B16" s="814"/>
      <c r="C16" s="134" t="s">
        <v>467</v>
      </c>
      <c r="D16" s="816"/>
      <c r="E16" s="816"/>
      <c r="F16" s="816"/>
      <c r="G16" s="816"/>
      <c r="H16" s="816"/>
      <c r="I16" s="816"/>
      <c r="J16" s="816"/>
    </row>
    <row r="17" spans="1:10" ht="18" customHeight="1" x14ac:dyDescent="0.2">
      <c r="B17" s="821" t="s">
        <v>475</v>
      </c>
      <c r="C17" s="821"/>
      <c r="D17" s="821"/>
      <c r="E17" s="821"/>
      <c r="F17" s="821"/>
      <c r="G17" s="821"/>
      <c r="H17" s="821"/>
      <c r="I17" s="136">
        <v>0.2</v>
      </c>
      <c r="J17" s="137">
        <f>(D28+F28+D38+F38)*I17/(H28+H38)</f>
        <v>3.8461538461538464E-2</v>
      </c>
    </row>
    <row r="18" spans="1:10" ht="18" customHeight="1" x14ac:dyDescent="0.2">
      <c r="B18" s="138"/>
      <c r="C18" s="139"/>
      <c r="D18" s="140" t="s">
        <v>25</v>
      </c>
      <c r="E18" s="140" t="s">
        <v>26</v>
      </c>
      <c r="F18" s="140" t="s">
        <v>27</v>
      </c>
      <c r="G18" s="140" t="s">
        <v>28</v>
      </c>
      <c r="H18" s="141" t="s">
        <v>476</v>
      </c>
      <c r="I18" s="142"/>
      <c r="J18" s="143"/>
    </row>
    <row r="19" spans="1:10" ht="18" customHeight="1" x14ac:dyDescent="0.2">
      <c r="A19" s="135">
        <v>1</v>
      </c>
      <c r="B19" s="822" t="s">
        <v>477</v>
      </c>
      <c r="C19" s="144" t="s">
        <v>478</v>
      </c>
      <c r="D19" s="145"/>
      <c r="E19" s="145">
        <v>1</v>
      </c>
      <c r="F19" s="146"/>
      <c r="G19" s="146"/>
      <c r="H19" s="824" t="s">
        <v>479</v>
      </c>
      <c r="I19" s="825"/>
      <c r="J19" s="826"/>
    </row>
    <row r="20" spans="1:10" ht="32.25" customHeight="1" x14ac:dyDescent="0.2">
      <c r="A20" s="135">
        <v>2</v>
      </c>
      <c r="B20" s="823"/>
      <c r="C20" s="144" t="s">
        <v>480</v>
      </c>
      <c r="D20" s="145"/>
      <c r="E20" s="145">
        <v>1</v>
      </c>
      <c r="F20" s="146"/>
      <c r="G20" s="146"/>
      <c r="H20" s="824" t="s">
        <v>479</v>
      </c>
      <c r="I20" s="825"/>
      <c r="J20" s="826"/>
    </row>
    <row r="21" spans="1:10" ht="42.75" customHeight="1" x14ac:dyDescent="0.2">
      <c r="A21" s="135">
        <v>3</v>
      </c>
      <c r="B21" s="827" t="s">
        <v>481</v>
      </c>
      <c r="C21" s="147" t="s">
        <v>482</v>
      </c>
      <c r="D21" s="145"/>
      <c r="E21" s="145">
        <v>1</v>
      </c>
      <c r="F21" s="146"/>
      <c r="G21" s="146"/>
      <c r="H21" s="824" t="s">
        <v>479</v>
      </c>
      <c r="I21" s="825"/>
      <c r="J21" s="826"/>
    </row>
    <row r="22" spans="1:10" ht="18" customHeight="1" x14ac:dyDescent="0.2">
      <c r="A22" s="135">
        <v>4</v>
      </c>
      <c r="B22" s="822"/>
      <c r="C22" s="147" t="s">
        <v>483</v>
      </c>
      <c r="D22" s="145"/>
      <c r="E22" s="145">
        <v>1</v>
      </c>
      <c r="F22" s="146"/>
      <c r="G22" s="146"/>
      <c r="H22" s="824" t="s">
        <v>479</v>
      </c>
      <c r="I22" s="825"/>
      <c r="J22" s="826"/>
    </row>
    <row r="23" spans="1:10" s="148" customFormat="1" ht="50.25" customHeight="1" x14ac:dyDescent="0.2">
      <c r="A23" s="135">
        <v>5</v>
      </c>
      <c r="B23" s="822"/>
      <c r="C23" s="147" t="s">
        <v>484</v>
      </c>
      <c r="D23" s="145">
        <v>1</v>
      </c>
      <c r="E23" s="145">
        <v>1</v>
      </c>
      <c r="F23" s="146"/>
      <c r="G23" s="146"/>
      <c r="H23" s="824" t="s">
        <v>479</v>
      </c>
      <c r="I23" s="825"/>
      <c r="J23" s="826"/>
    </row>
    <row r="24" spans="1:10" s="148" customFormat="1" ht="31.5" customHeight="1" x14ac:dyDescent="0.2">
      <c r="A24" s="135">
        <v>6</v>
      </c>
      <c r="B24" s="822"/>
      <c r="C24" s="147" t="s">
        <v>485</v>
      </c>
      <c r="D24" s="145"/>
      <c r="E24" s="145">
        <v>1</v>
      </c>
      <c r="F24" s="146"/>
      <c r="G24" s="146"/>
      <c r="H24" s="824" t="s">
        <v>479</v>
      </c>
      <c r="I24" s="825"/>
      <c r="J24" s="826"/>
    </row>
    <row r="25" spans="1:10" s="148" customFormat="1" ht="31.5" customHeight="1" x14ac:dyDescent="0.2">
      <c r="A25" s="135">
        <v>7</v>
      </c>
      <c r="B25" s="822"/>
      <c r="C25" s="147" t="s">
        <v>486</v>
      </c>
      <c r="D25" s="145"/>
      <c r="E25" s="145">
        <v>1</v>
      </c>
      <c r="F25" s="146"/>
      <c r="G25" s="146"/>
      <c r="H25" s="824" t="s">
        <v>479</v>
      </c>
      <c r="I25" s="825"/>
      <c r="J25" s="826"/>
    </row>
    <row r="26" spans="1:10" s="148" customFormat="1" ht="31.5" customHeight="1" x14ac:dyDescent="0.2">
      <c r="A26" s="135">
        <v>8</v>
      </c>
      <c r="B26" s="822"/>
      <c r="C26" s="149" t="s">
        <v>487</v>
      </c>
      <c r="D26" s="145"/>
      <c r="E26" s="145">
        <v>1</v>
      </c>
      <c r="F26" s="146"/>
      <c r="G26" s="146"/>
      <c r="H26" s="824" t="s">
        <v>479</v>
      </c>
      <c r="I26" s="825"/>
      <c r="J26" s="826"/>
    </row>
    <row r="27" spans="1:10" ht="31.5" customHeight="1" x14ac:dyDescent="0.2">
      <c r="A27" s="135">
        <v>9</v>
      </c>
      <c r="B27" s="822"/>
      <c r="C27" s="149" t="s">
        <v>488</v>
      </c>
      <c r="D27" s="145"/>
      <c r="E27" s="145">
        <v>1</v>
      </c>
      <c r="F27" s="146"/>
      <c r="G27" s="146"/>
      <c r="H27" s="824" t="s">
        <v>479</v>
      </c>
      <c r="I27" s="825"/>
      <c r="J27" s="826"/>
    </row>
    <row r="28" spans="1:10" s="150" customFormat="1" ht="18" customHeight="1" x14ac:dyDescent="0.2">
      <c r="B28" s="151"/>
      <c r="C28" s="152" t="s">
        <v>376</v>
      </c>
      <c r="D28" s="153">
        <f>SUM(D19:D27)</f>
        <v>1</v>
      </c>
      <c r="E28" s="153">
        <f>SUM(E19:E27)</f>
        <v>9</v>
      </c>
      <c r="F28" s="153">
        <f>SUM(F19:F27)</f>
        <v>0</v>
      </c>
      <c r="G28" s="153">
        <f>SUM(G19:G27)</f>
        <v>0</v>
      </c>
      <c r="H28" s="831">
        <f>+D28+E28+F28+G28</f>
        <v>10</v>
      </c>
      <c r="I28" s="831"/>
      <c r="J28" s="831"/>
    </row>
    <row r="29" spans="1:10" ht="287.25" customHeight="1" x14ac:dyDescent="0.2">
      <c r="B29" s="832" t="s">
        <v>489</v>
      </c>
      <c r="C29" s="833"/>
      <c r="D29" s="833"/>
      <c r="E29" s="833"/>
      <c r="F29" s="833"/>
      <c r="G29" s="833"/>
      <c r="H29" s="833"/>
      <c r="I29" s="833"/>
      <c r="J29" s="833"/>
    </row>
    <row r="30" spans="1:10" ht="18" customHeight="1" x14ac:dyDescent="0.2">
      <c r="B30" s="154" t="s">
        <v>490</v>
      </c>
      <c r="C30" s="834" t="s">
        <v>491</v>
      </c>
      <c r="D30" s="834"/>
      <c r="E30" s="834"/>
      <c r="F30" s="834"/>
      <c r="G30" s="834"/>
      <c r="H30" s="834"/>
      <c r="I30" s="834"/>
      <c r="J30" s="834"/>
    </row>
    <row r="31" spans="1:10" ht="18" customHeight="1" x14ac:dyDescent="0.2">
      <c r="B31" s="154"/>
      <c r="C31" s="155"/>
      <c r="D31" s="156" t="s">
        <v>25</v>
      </c>
      <c r="E31" s="156" t="s">
        <v>26</v>
      </c>
      <c r="F31" s="156" t="s">
        <v>27</v>
      </c>
      <c r="G31" s="156" t="s">
        <v>28</v>
      </c>
      <c r="H31" s="835" t="s">
        <v>476</v>
      </c>
      <c r="I31" s="835"/>
      <c r="J31" s="835"/>
    </row>
    <row r="32" spans="1:10" ht="36" customHeight="1" x14ac:dyDescent="0.2">
      <c r="A32" s="135">
        <v>10</v>
      </c>
      <c r="B32" s="154"/>
      <c r="C32" s="157" t="s">
        <v>492</v>
      </c>
      <c r="D32" s="158"/>
      <c r="E32" s="158">
        <v>1</v>
      </c>
      <c r="F32" s="158"/>
      <c r="G32" s="158"/>
      <c r="H32" s="828" t="s">
        <v>479</v>
      </c>
      <c r="I32" s="829"/>
      <c r="J32" s="830"/>
    </row>
    <row r="33" spans="1:10" ht="27" customHeight="1" x14ac:dyDescent="0.2">
      <c r="A33" s="135">
        <v>11</v>
      </c>
      <c r="B33" s="154"/>
      <c r="C33" s="157" t="s">
        <v>493</v>
      </c>
      <c r="D33" s="158">
        <v>1</v>
      </c>
      <c r="E33" s="158"/>
      <c r="F33" s="158"/>
      <c r="G33" s="158"/>
      <c r="H33" s="828" t="s">
        <v>479</v>
      </c>
      <c r="I33" s="829"/>
      <c r="J33" s="830"/>
    </row>
    <row r="34" spans="1:10" ht="30" customHeight="1" x14ac:dyDescent="0.2">
      <c r="A34" s="135">
        <v>12</v>
      </c>
      <c r="B34" s="154"/>
      <c r="C34" s="157" t="s">
        <v>494</v>
      </c>
      <c r="D34" s="158">
        <v>1</v>
      </c>
      <c r="E34" s="158"/>
      <c r="F34" s="158"/>
      <c r="G34" s="158"/>
      <c r="H34" s="828" t="s">
        <v>479</v>
      </c>
      <c r="I34" s="829"/>
      <c r="J34" s="830"/>
    </row>
    <row r="35" spans="1:10" ht="30" customHeight="1" x14ac:dyDescent="0.2">
      <c r="A35" s="135">
        <v>13</v>
      </c>
      <c r="B35" s="154"/>
      <c r="C35" s="159" t="s">
        <v>495</v>
      </c>
      <c r="D35" s="158"/>
      <c r="E35" s="158">
        <v>1</v>
      </c>
      <c r="F35" s="158"/>
      <c r="G35" s="158"/>
      <c r="H35" s="828" t="s">
        <v>479</v>
      </c>
      <c r="I35" s="829"/>
      <c r="J35" s="830"/>
    </row>
    <row r="36" spans="1:10" ht="30" customHeight="1" x14ac:dyDescent="0.2">
      <c r="A36" s="135">
        <v>14</v>
      </c>
      <c r="B36" s="154"/>
      <c r="C36" s="159" t="s">
        <v>496</v>
      </c>
      <c r="D36" s="160"/>
      <c r="E36" s="160"/>
      <c r="F36" s="160">
        <v>1</v>
      </c>
      <c r="G36" s="160"/>
      <c r="H36" s="828" t="s">
        <v>479</v>
      </c>
      <c r="I36" s="829"/>
      <c r="J36" s="830"/>
    </row>
    <row r="37" spans="1:10" ht="30" customHeight="1" x14ac:dyDescent="0.2">
      <c r="A37" s="135">
        <v>15</v>
      </c>
      <c r="B37" s="154"/>
      <c r="C37" s="159" t="s">
        <v>497</v>
      </c>
      <c r="D37" s="160"/>
      <c r="E37" s="160"/>
      <c r="F37" s="160"/>
      <c r="G37" s="160">
        <v>1</v>
      </c>
      <c r="H37" s="828" t="s">
        <v>479</v>
      </c>
      <c r="I37" s="829"/>
      <c r="J37" s="830"/>
    </row>
    <row r="38" spans="1:10" ht="18" customHeight="1" x14ac:dyDescent="0.2">
      <c r="B38" s="154"/>
      <c r="C38" s="161" t="s">
        <v>376</v>
      </c>
      <c r="D38" s="162">
        <f>SUM(D32:D37,D19:D27)</f>
        <v>3</v>
      </c>
      <c r="E38" s="162">
        <f t="shared" ref="E38:G38" si="0">SUM(E32:E37,E19:E27)</f>
        <v>11</v>
      </c>
      <c r="F38" s="162">
        <f t="shared" si="0"/>
        <v>1</v>
      </c>
      <c r="G38" s="162">
        <f t="shared" si="0"/>
        <v>1</v>
      </c>
      <c r="H38" s="842">
        <f>+D38+E38+F38+G38</f>
        <v>16</v>
      </c>
      <c r="I38" s="842"/>
      <c r="J38" s="842"/>
    </row>
    <row r="39" spans="1:10" ht="39" customHeight="1" x14ac:dyDescent="0.2">
      <c r="B39" s="843" t="s">
        <v>498</v>
      </c>
      <c r="C39" s="844"/>
      <c r="D39" s="844"/>
      <c r="E39" s="844"/>
      <c r="F39" s="844"/>
      <c r="G39" s="844"/>
      <c r="H39" s="844"/>
      <c r="I39" s="844"/>
      <c r="J39" s="845"/>
    </row>
    <row r="40" spans="1:10" ht="18" customHeight="1" x14ac:dyDescent="0.2">
      <c r="B40" s="846" t="s">
        <v>499</v>
      </c>
      <c r="C40" s="847"/>
      <c r="D40" s="847"/>
      <c r="E40" s="847"/>
      <c r="F40" s="847"/>
      <c r="G40" s="847"/>
      <c r="H40" s="847"/>
      <c r="I40" s="847"/>
      <c r="J40" s="848"/>
    </row>
    <row r="41" spans="1:10" s="148" customFormat="1" ht="18" customHeight="1" x14ac:dyDescent="0.2">
      <c r="A41" s="163"/>
      <c r="B41" s="849" t="s">
        <v>500</v>
      </c>
      <c r="C41" s="849"/>
      <c r="D41" s="849"/>
      <c r="E41" s="849"/>
      <c r="F41" s="849"/>
      <c r="G41" s="849"/>
      <c r="H41" s="849"/>
      <c r="I41" s="164">
        <v>0.25</v>
      </c>
      <c r="J41" s="165">
        <f>(D59+F59+D79+F79)*I41/(H59+H79)</f>
        <v>5.9523809523809521E-3</v>
      </c>
    </row>
    <row r="42" spans="1:10" s="148" customFormat="1" ht="18" customHeight="1" x14ac:dyDescent="0.2">
      <c r="A42" s="163"/>
      <c r="B42" s="166"/>
      <c r="C42" s="850" t="s">
        <v>501</v>
      </c>
      <c r="D42" s="167" t="s">
        <v>25</v>
      </c>
      <c r="E42" s="167" t="s">
        <v>26</v>
      </c>
      <c r="F42" s="167" t="s">
        <v>27</v>
      </c>
      <c r="G42" s="167" t="s">
        <v>28</v>
      </c>
      <c r="H42" s="852" t="s">
        <v>476</v>
      </c>
      <c r="I42" s="853"/>
      <c r="J42" s="854"/>
    </row>
    <row r="43" spans="1:10" s="148" customFormat="1" ht="18" customHeight="1" x14ac:dyDescent="0.2">
      <c r="A43" s="163"/>
      <c r="B43" s="166"/>
      <c r="C43" s="851"/>
      <c r="D43" s="140"/>
      <c r="E43" s="140"/>
      <c r="F43" s="140"/>
      <c r="G43" s="140"/>
      <c r="H43" s="168" t="s">
        <v>463</v>
      </c>
      <c r="I43" s="855" t="s">
        <v>331</v>
      </c>
      <c r="J43" s="856"/>
    </row>
    <row r="44" spans="1:10" s="148" customFormat="1" ht="18" customHeight="1" x14ac:dyDescent="0.2">
      <c r="A44" s="163">
        <v>1</v>
      </c>
      <c r="B44" s="836" t="s">
        <v>502</v>
      </c>
      <c r="C44" s="169" t="s">
        <v>503</v>
      </c>
      <c r="D44" s="146"/>
      <c r="E44" s="145">
        <v>1</v>
      </c>
      <c r="F44" s="146"/>
      <c r="G44" s="146"/>
      <c r="H44" s="170">
        <v>100</v>
      </c>
      <c r="I44" s="837"/>
      <c r="J44" s="838"/>
    </row>
    <row r="45" spans="1:10" s="148" customFormat="1" ht="18" customHeight="1" x14ac:dyDescent="0.2">
      <c r="A45" s="163">
        <v>2</v>
      </c>
      <c r="B45" s="836"/>
      <c r="C45" s="171" t="s">
        <v>504</v>
      </c>
      <c r="D45" s="172"/>
      <c r="E45" s="173"/>
      <c r="F45" s="172"/>
      <c r="G45" s="172"/>
      <c r="H45" s="174">
        <v>10</v>
      </c>
      <c r="I45" s="839" t="e">
        <f ca="1">H44/I45</f>
        <v>#DIV/0!</v>
      </c>
      <c r="J45" s="839"/>
    </row>
    <row r="46" spans="1:10" s="148" customFormat="1" ht="39" customHeight="1" x14ac:dyDescent="0.2">
      <c r="A46" s="163">
        <v>3</v>
      </c>
      <c r="B46" s="836"/>
      <c r="C46" s="149" t="s">
        <v>505</v>
      </c>
      <c r="D46" s="172"/>
      <c r="E46" s="173">
        <v>1</v>
      </c>
      <c r="F46" s="172"/>
      <c r="G46" s="172"/>
      <c r="H46" s="174">
        <v>2</v>
      </c>
      <c r="I46" s="839" t="e">
        <f ca="1">H45/I46</f>
        <v>#DIV/0!</v>
      </c>
      <c r="J46" s="839"/>
    </row>
    <row r="47" spans="1:10" s="148" customFormat="1" ht="33" customHeight="1" x14ac:dyDescent="0.2">
      <c r="A47" s="163">
        <v>4</v>
      </c>
      <c r="B47" s="836"/>
      <c r="C47" s="171" t="s">
        <v>506</v>
      </c>
      <c r="D47" s="172"/>
      <c r="E47" s="173">
        <v>1</v>
      </c>
      <c r="F47" s="172"/>
      <c r="G47" s="172"/>
      <c r="H47" s="174">
        <v>30</v>
      </c>
      <c r="I47" s="840">
        <f>H47/H44</f>
        <v>0.3</v>
      </c>
      <c r="J47" s="841"/>
    </row>
    <row r="48" spans="1:10" s="148" customFormat="1" ht="54.75" customHeight="1" x14ac:dyDescent="0.2">
      <c r="A48" s="163">
        <v>5</v>
      </c>
      <c r="B48" s="175"/>
      <c r="C48" s="147" t="s">
        <v>507</v>
      </c>
      <c r="D48" s="172"/>
      <c r="E48" s="173">
        <v>1</v>
      </c>
      <c r="F48" s="172"/>
      <c r="G48" s="172"/>
      <c r="H48" s="174">
        <v>40</v>
      </c>
      <c r="I48" s="840">
        <f>H48/H47</f>
        <v>1.3333333333333333</v>
      </c>
      <c r="J48" s="841"/>
    </row>
    <row r="49" spans="1:10" s="148" customFormat="1" ht="69" customHeight="1" x14ac:dyDescent="0.2">
      <c r="A49" s="163">
        <v>6</v>
      </c>
      <c r="B49" s="836" t="s">
        <v>508</v>
      </c>
      <c r="C49" s="171" t="s">
        <v>509</v>
      </c>
      <c r="D49" s="172"/>
      <c r="E49" s="173">
        <v>1</v>
      </c>
      <c r="F49" s="172"/>
      <c r="G49" s="172"/>
      <c r="H49" s="174">
        <v>50</v>
      </c>
      <c r="I49" s="840">
        <f>H49/H47</f>
        <v>1.6666666666666667</v>
      </c>
      <c r="J49" s="841"/>
    </row>
    <row r="50" spans="1:10" s="148" customFormat="1" ht="78.75" customHeight="1" x14ac:dyDescent="0.2">
      <c r="A50" s="163">
        <v>7</v>
      </c>
      <c r="B50" s="836"/>
      <c r="C50" s="171" t="s">
        <v>510</v>
      </c>
      <c r="D50" s="172"/>
      <c r="E50" s="173">
        <v>1</v>
      </c>
      <c r="F50" s="172"/>
      <c r="G50" s="172"/>
      <c r="H50" s="174">
        <v>33</v>
      </c>
      <c r="I50" s="840">
        <f>H50/H47</f>
        <v>1.1000000000000001</v>
      </c>
      <c r="J50" s="841"/>
    </row>
    <row r="51" spans="1:10" s="148" customFormat="1" ht="40.5" customHeight="1" x14ac:dyDescent="0.2">
      <c r="A51" s="163">
        <v>8</v>
      </c>
      <c r="B51" s="836"/>
      <c r="C51" s="171" t="s">
        <v>511</v>
      </c>
      <c r="D51" s="172"/>
      <c r="E51" s="173">
        <v>1</v>
      </c>
      <c r="F51" s="172"/>
      <c r="G51" s="172"/>
      <c r="H51" s="174">
        <v>43</v>
      </c>
      <c r="I51" s="840">
        <f>H51/H47</f>
        <v>1.4333333333333333</v>
      </c>
      <c r="J51" s="841"/>
    </row>
    <row r="52" spans="1:10" s="148" customFormat="1" ht="65.25" customHeight="1" x14ac:dyDescent="0.2">
      <c r="A52" s="163">
        <v>9</v>
      </c>
      <c r="B52" s="836"/>
      <c r="C52" s="171" t="s">
        <v>512</v>
      </c>
      <c r="D52" s="172"/>
      <c r="E52" s="173">
        <v>1</v>
      </c>
      <c r="F52" s="172"/>
      <c r="G52" s="172"/>
      <c r="H52" s="174">
        <v>21</v>
      </c>
      <c r="I52" s="840">
        <f>H52/H47</f>
        <v>0.7</v>
      </c>
      <c r="J52" s="841"/>
    </row>
    <row r="53" spans="1:10" s="148" customFormat="1" ht="49.5" customHeight="1" x14ac:dyDescent="0.2">
      <c r="A53" s="163">
        <v>10</v>
      </c>
      <c r="B53" s="836"/>
      <c r="C53" s="176" t="s">
        <v>513</v>
      </c>
      <c r="D53" s="172"/>
      <c r="E53" s="173">
        <v>1</v>
      </c>
      <c r="F53" s="172"/>
      <c r="G53" s="172"/>
      <c r="H53" s="174">
        <v>13</v>
      </c>
      <c r="I53" s="840">
        <f>H53/H47</f>
        <v>0.43333333333333335</v>
      </c>
      <c r="J53" s="841"/>
    </row>
    <row r="54" spans="1:10" ht="69.75" customHeight="1" x14ac:dyDescent="0.2">
      <c r="A54" s="163">
        <v>11</v>
      </c>
      <c r="B54" s="836"/>
      <c r="C54" s="176" t="s">
        <v>514</v>
      </c>
      <c r="D54" s="172"/>
      <c r="E54" s="173">
        <v>1</v>
      </c>
      <c r="F54" s="172"/>
      <c r="G54" s="172"/>
      <c r="H54" s="174">
        <v>12</v>
      </c>
      <c r="I54" s="840">
        <f>H54/H47</f>
        <v>0.4</v>
      </c>
      <c r="J54" s="841"/>
    </row>
    <row r="55" spans="1:10" ht="88.5" customHeight="1" x14ac:dyDescent="0.2">
      <c r="A55" s="163">
        <v>12</v>
      </c>
      <c r="B55" s="836"/>
      <c r="C55" s="176" t="s">
        <v>515</v>
      </c>
      <c r="D55" s="172"/>
      <c r="E55" s="173">
        <v>1</v>
      </c>
      <c r="F55" s="172"/>
      <c r="G55" s="172"/>
      <c r="H55" s="174">
        <v>11</v>
      </c>
      <c r="I55" s="840">
        <f>H55/H47</f>
        <v>0.36666666666666664</v>
      </c>
      <c r="J55" s="841"/>
    </row>
    <row r="56" spans="1:10" ht="60" customHeight="1" x14ac:dyDescent="0.2">
      <c r="A56" s="163">
        <v>13</v>
      </c>
      <c r="B56" s="836"/>
      <c r="C56" s="176" t="s">
        <v>516</v>
      </c>
      <c r="D56" s="172"/>
      <c r="E56" s="173">
        <v>1</v>
      </c>
      <c r="F56" s="172"/>
      <c r="G56" s="172"/>
      <c r="H56" s="174">
        <v>10</v>
      </c>
      <c r="I56" s="840">
        <f>H56/H47</f>
        <v>0.33333333333333331</v>
      </c>
      <c r="J56" s="841"/>
    </row>
    <row r="57" spans="1:10" ht="108.75" customHeight="1" x14ac:dyDescent="0.2">
      <c r="A57" s="163">
        <v>14</v>
      </c>
      <c r="B57" s="836"/>
      <c r="C57" s="176" t="s">
        <v>517</v>
      </c>
      <c r="D57" s="172"/>
      <c r="E57" s="173">
        <v>1</v>
      </c>
      <c r="F57" s="172"/>
      <c r="G57" s="172"/>
      <c r="H57" s="174">
        <v>9</v>
      </c>
      <c r="I57" s="840">
        <f>H57/H49</f>
        <v>0.18</v>
      </c>
      <c r="J57" s="841"/>
    </row>
    <row r="58" spans="1:10" ht="72.75" customHeight="1" x14ac:dyDescent="0.2">
      <c r="A58" s="163">
        <v>15</v>
      </c>
      <c r="B58" s="836"/>
      <c r="C58" s="176" t="s">
        <v>518</v>
      </c>
      <c r="D58" s="172"/>
      <c r="E58" s="173">
        <v>1</v>
      </c>
      <c r="F58" s="172"/>
      <c r="G58" s="172"/>
      <c r="H58" s="174">
        <v>7</v>
      </c>
      <c r="I58" s="840">
        <f>H58/H47</f>
        <v>0.23333333333333334</v>
      </c>
      <c r="J58" s="841"/>
    </row>
    <row r="59" spans="1:10" s="179" customFormat="1" ht="18" customHeight="1" x14ac:dyDescent="0.2">
      <c r="A59" s="177"/>
      <c r="B59" s="861" t="s">
        <v>519</v>
      </c>
      <c r="C59" s="862"/>
      <c r="D59" s="178">
        <f>SUM(D44:D58)</f>
        <v>0</v>
      </c>
      <c r="E59" s="178">
        <f t="shared" ref="E59:G59" si="1">SUM(E44:E58)</f>
        <v>14</v>
      </c>
      <c r="F59" s="178">
        <f t="shared" si="1"/>
        <v>0</v>
      </c>
      <c r="G59" s="178">
        <f t="shared" si="1"/>
        <v>0</v>
      </c>
      <c r="H59" s="863">
        <f>+D59+E59+F59+G59</f>
        <v>14</v>
      </c>
      <c r="I59" s="863"/>
      <c r="J59" s="863"/>
    </row>
    <row r="60" spans="1:10" ht="123" customHeight="1" x14ac:dyDescent="0.2">
      <c r="A60" s="163"/>
      <c r="B60" s="864" t="s">
        <v>520</v>
      </c>
      <c r="C60" s="865"/>
      <c r="D60" s="865"/>
      <c r="E60" s="865"/>
      <c r="F60" s="865"/>
      <c r="G60" s="865"/>
      <c r="H60" s="865"/>
      <c r="I60" s="865"/>
      <c r="J60" s="866"/>
    </row>
    <row r="61" spans="1:10" ht="18" customHeight="1" x14ac:dyDescent="0.2">
      <c r="A61" s="163"/>
      <c r="B61" s="857"/>
      <c r="C61" s="867" t="s">
        <v>491</v>
      </c>
      <c r="D61" s="868"/>
      <c r="E61" s="868"/>
      <c r="F61" s="868"/>
      <c r="G61" s="868"/>
      <c r="H61" s="868"/>
      <c r="I61" s="868"/>
      <c r="J61" s="868"/>
    </row>
    <row r="62" spans="1:10" ht="18" customHeight="1" x14ac:dyDescent="0.2">
      <c r="A62" s="163"/>
      <c r="B62" s="858"/>
      <c r="C62" s="869" t="s">
        <v>501</v>
      </c>
      <c r="D62" s="869" t="s">
        <v>25</v>
      </c>
      <c r="E62" s="869" t="s">
        <v>26</v>
      </c>
      <c r="F62" s="869" t="s">
        <v>27</v>
      </c>
      <c r="G62" s="869" t="s">
        <v>28</v>
      </c>
      <c r="H62" s="870" t="s">
        <v>476</v>
      </c>
      <c r="I62" s="870"/>
      <c r="J62" s="870"/>
    </row>
    <row r="63" spans="1:10" ht="18" customHeight="1" x14ac:dyDescent="0.2">
      <c r="A63" s="163"/>
      <c r="B63" s="858"/>
      <c r="C63" s="870"/>
      <c r="D63" s="870"/>
      <c r="E63" s="870"/>
      <c r="F63" s="870"/>
      <c r="G63" s="870"/>
      <c r="H63" s="180" t="s">
        <v>463</v>
      </c>
      <c r="I63" s="871" t="s">
        <v>331</v>
      </c>
      <c r="J63" s="871"/>
    </row>
    <row r="64" spans="1:10" ht="18" customHeight="1" x14ac:dyDescent="0.2">
      <c r="A64" s="163"/>
      <c r="B64" s="859"/>
      <c r="C64" s="181"/>
      <c r="D64" s="182"/>
      <c r="E64" s="182"/>
      <c r="F64" s="182"/>
      <c r="G64" s="182"/>
      <c r="H64" s="180"/>
      <c r="I64" s="183"/>
      <c r="J64" s="184"/>
    </row>
    <row r="65" spans="1:10" ht="29.25" customHeight="1" x14ac:dyDescent="0.2">
      <c r="A65" s="163">
        <v>16</v>
      </c>
      <c r="B65" s="857" t="s">
        <v>502</v>
      </c>
      <c r="C65" s="185" t="s">
        <v>503</v>
      </c>
      <c r="D65" s="186"/>
      <c r="E65" s="186">
        <v>1</v>
      </c>
      <c r="F65" s="186"/>
      <c r="G65" s="187"/>
      <c r="H65" s="188">
        <v>100</v>
      </c>
      <c r="I65" s="860"/>
      <c r="J65" s="860"/>
    </row>
    <row r="66" spans="1:10" ht="36" customHeight="1" x14ac:dyDescent="0.2">
      <c r="A66" s="163">
        <v>17</v>
      </c>
      <c r="B66" s="858"/>
      <c r="C66" s="171" t="s">
        <v>521</v>
      </c>
      <c r="D66" s="189"/>
      <c r="E66" s="189">
        <v>1</v>
      </c>
      <c r="F66" s="189"/>
      <c r="G66" s="190"/>
      <c r="H66" s="190">
        <v>20</v>
      </c>
      <c r="I66" s="839" t="e">
        <f ca="1">H65/I66</f>
        <v>#DIV/0!</v>
      </c>
      <c r="J66" s="839"/>
    </row>
    <row r="67" spans="1:10" ht="33.75" customHeight="1" x14ac:dyDescent="0.2">
      <c r="A67" s="163">
        <v>18</v>
      </c>
      <c r="B67" s="859"/>
      <c r="C67" s="171" t="s">
        <v>522</v>
      </c>
      <c r="D67" s="189"/>
      <c r="E67" s="189">
        <v>1</v>
      </c>
      <c r="F67" s="189"/>
      <c r="G67" s="190"/>
      <c r="H67" s="190">
        <v>30</v>
      </c>
      <c r="I67" s="839">
        <f>H67/H65</f>
        <v>0.3</v>
      </c>
      <c r="J67" s="839"/>
    </row>
    <row r="68" spans="1:10" ht="46.5" customHeight="1" x14ac:dyDescent="0.2">
      <c r="A68" s="163">
        <v>19</v>
      </c>
      <c r="B68" s="191"/>
      <c r="C68" s="192" t="s">
        <v>523</v>
      </c>
      <c r="D68" s="189">
        <v>1</v>
      </c>
      <c r="E68" s="189"/>
      <c r="F68" s="189"/>
      <c r="G68" s="190"/>
      <c r="H68" s="190">
        <v>40</v>
      </c>
      <c r="I68" s="839">
        <f t="shared" ref="I68" si="2">H68/H66</f>
        <v>2</v>
      </c>
      <c r="J68" s="839"/>
    </row>
    <row r="69" spans="1:10" ht="18" customHeight="1" x14ac:dyDescent="0.2">
      <c r="A69" s="163">
        <v>20</v>
      </c>
      <c r="B69" s="193"/>
      <c r="C69" s="194" t="s">
        <v>524</v>
      </c>
      <c r="D69" s="189"/>
      <c r="E69" s="189">
        <v>1</v>
      </c>
      <c r="F69" s="189"/>
      <c r="G69" s="190"/>
      <c r="H69" s="190">
        <v>50</v>
      </c>
      <c r="I69" s="839">
        <f>H69/H66</f>
        <v>2.5</v>
      </c>
      <c r="J69" s="839"/>
    </row>
    <row r="70" spans="1:10" ht="56.25" customHeight="1" x14ac:dyDescent="0.2">
      <c r="A70" s="163">
        <v>21</v>
      </c>
      <c r="B70" s="191"/>
      <c r="C70" s="195" t="s">
        <v>525</v>
      </c>
      <c r="D70" s="189"/>
      <c r="E70" s="189">
        <v>1</v>
      </c>
      <c r="F70" s="189"/>
      <c r="G70" s="190"/>
      <c r="H70" s="190">
        <v>6</v>
      </c>
      <c r="I70" s="839">
        <f>H70/H66</f>
        <v>0.3</v>
      </c>
      <c r="J70" s="839"/>
    </row>
    <row r="71" spans="1:10" ht="40.5" customHeight="1" x14ac:dyDescent="0.2">
      <c r="A71" s="163">
        <v>22</v>
      </c>
      <c r="B71" s="191"/>
      <c r="C71" s="196" t="s">
        <v>526</v>
      </c>
      <c r="D71" s="189"/>
      <c r="E71" s="189">
        <v>1</v>
      </c>
      <c r="F71" s="189"/>
      <c r="G71" s="190"/>
      <c r="H71" s="190">
        <v>7</v>
      </c>
      <c r="I71" s="839">
        <f>H71/H66</f>
        <v>0.35</v>
      </c>
      <c r="J71" s="839"/>
    </row>
    <row r="72" spans="1:10" ht="40.5" customHeight="1" x14ac:dyDescent="0.2">
      <c r="A72" s="163">
        <v>23</v>
      </c>
      <c r="B72" s="191"/>
      <c r="C72" s="194" t="s">
        <v>527</v>
      </c>
      <c r="D72" s="189"/>
      <c r="E72" s="189">
        <v>1</v>
      </c>
      <c r="F72" s="189"/>
      <c r="G72" s="190"/>
      <c r="H72" s="190">
        <v>8</v>
      </c>
      <c r="I72" s="839">
        <f>H72/H66</f>
        <v>0.4</v>
      </c>
      <c r="J72" s="839"/>
    </row>
    <row r="73" spans="1:10" ht="40.5" customHeight="1" x14ac:dyDescent="0.2">
      <c r="A73" s="163">
        <v>24</v>
      </c>
      <c r="B73" s="191"/>
      <c r="C73" s="194" t="s">
        <v>528</v>
      </c>
      <c r="D73" s="190"/>
      <c r="E73" s="190">
        <v>1</v>
      </c>
      <c r="F73" s="190"/>
      <c r="G73" s="190"/>
      <c r="H73" s="190">
        <v>9</v>
      </c>
      <c r="I73" s="839">
        <f>H73/H66</f>
        <v>0.45</v>
      </c>
      <c r="J73" s="839"/>
    </row>
    <row r="74" spans="1:10" ht="40.5" customHeight="1" x14ac:dyDescent="0.2">
      <c r="A74" s="163">
        <v>25</v>
      </c>
      <c r="B74" s="191"/>
      <c r="C74" s="194" t="s">
        <v>529</v>
      </c>
      <c r="D74" s="190"/>
      <c r="E74" s="190">
        <v>1</v>
      </c>
      <c r="F74" s="190"/>
      <c r="G74" s="190"/>
      <c r="H74" s="190">
        <v>5</v>
      </c>
      <c r="I74" s="839">
        <f>H74/H66</f>
        <v>0.25</v>
      </c>
      <c r="J74" s="839"/>
    </row>
    <row r="75" spans="1:10" ht="40.5" customHeight="1" x14ac:dyDescent="0.2">
      <c r="A75" s="163">
        <v>26</v>
      </c>
      <c r="B75" s="191"/>
      <c r="C75" s="194" t="s">
        <v>530</v>
      </c>
      <c r="D75" s="190"/>
      <c r="E75" s="190">
        <v>1</v>
      </c>
      <c r="F75" s="190"/>
      <c r="G75" s="190"/>
      <c r="H75" s="190">
        <v>4</v>
      </c>
      <c r="I75" s="839">
        <f>H75/H66</f>
        <v>0.2</v>
      </c>
      <c r="J75" s="839"/>
    </row>
    <row r="76" spans="1:10" ht="40.5" customHeight="1" x14ac:dyDescent="0.2">
      <c r="A76" s="163">
        <v>27</v>
      </c>
      <c r="B76" s="191"/>
      <c r="C76" s="194" t="s">
        <v>531</v>
      </c>
      <c r="D76" s="190"/>
      <c r="E76" s="190">
        <v>1</v>
      </c>
      <c r="F76" s="190"/>
      <c r="G76" s="190"/>
      <c r="H76" s="190">
        <v>3</v>
      </c>
      <c r="I76" s="839">
        <f>H76/H66</f>
        <v>0.15</v>
      </c>
      <c r="J76" s="839"/>
    </row>
    <row r="77" spans="1:10" ht="40.5" customHeight="1" x14ac:dyDescent="0.2">
      <c r="A77" s="163">
        <v>28</v>
      </c>
      <c r="B77" s="191"/>
      <c r="C77" s="194" t="s">
        <v>532</v>
      </c>
      <c r="D77" s="190"/>
      <c r="E77" s="190">
        <v>1</v>
      </c>
      <c r="F77" s="190"/>
      <c r="G77" s="190"/>
      <c r="H77" s="190">
        <v>2</v>
      </c>
      <c r="I77" s="839">
        <f>H77/H66</f>
        <v>0.1</v>
      </c>
      <c r="J77" s="839"/>
    </row>
    <row r="78" spans="1:10" ht="40.5" customHeight="1" x14ac:dyDescent="0.2">
      <c r="A78" s="163">
        <v>29</v>
      </c>
      <c r="B78" s="191"/>
      <c r="C78" s="194" t="s">
        <v>533</v>
      </c>
      <c r="D78" s="190"/>
      <c r="E78" s="190">
        <v>1</v>
      </c>
      <c r="F78" s="190"/>
      <c r="G78" s="190"/>
      <c r="H78" s="190">
        <v>1</v>
      </c>
      <c r="I78" s="839">
        <f>H78/H66</f>
        <v>0.05</v>
      </c>
      <c r="J78" s="839"/>
    </row>
    <row r="79" spans="1:10" s="179" customFormat="1" ht="18" customHeight="1" x14ac:dyDescent="0.2">
      <c r="A79" s="177"/>
      <c r="B79" s="861" t="s">
        <v>519</v>
      </c>
      <c r="C79" s="862"/>
      <c r="D79" s="178">
        <f>SUM(D65:D78,D44:D58)</f>
        <v>1</v>
      </c>
      <c r="E79" s="178">
        <f t="shared" ref="E79:G79" si="3">SUM(E65:E78,E44:E58)</f>
        <v>27</v>
      </c>
      <c r="F79" s="178">
        <f t="shared" si="3"/>
        <v>0</v>
      </c>
      <c r="G79" s="178">
        <f t="shared" si="3"/>
        <v>0</v>
      </c>
      <c r="H79" s="863">
        <f>+D79+E79+F79+G79</f>
        <v>28</v>
      </c>
      <c r="I79" s="863"/>
      <c r="J79" s="863"/>
    </row>
    <row r="80" spans="1:10" ht="102.75" customHeight="1" x14ac:dyDescent="0.2">
      <c r="A80" s="163"/>
      <c r="B80" s="872" t="s">
        <v>498</v>
      </c>
      <c r="C80" s="873"/>
      <c r="D80" s="873"/>
      <c r="E80" s="873"/>
      <c r="F80" s="873"/>
      <c r="G80" s="873"/>
      <c r="H80" s="873"/>
      <c r="I80" s="873"/>
      <c r="J80" s="874"/>
    </row>
    <row r="81" spans="1:10" ht="18" customHeight="1" x14ac:dyDescent="0.2">
      <c r="B81" s="846" t="s">
        <v>534</v>
      </c>
      <c r="C81" s="847"/>
      <c r="D81" s="847"/>
      <c r="E81" s="847"/>
      <c r="F81" s="847"/>
      <c r="G81" s="847"/>
      <c r="H81" s="847"/>
      <c r="I81" s="847"/>
      <c r="J81" s="848"/>
    </row>
    <row r="82" spans="1:10" ht="33" customHeight="1" x14ac:dyDescent="0.2">
      <c r="B82" s="849" t="s">
        <v>102</v>
      </c>
      <c r="C82" s="849"/>
      <c r="D82" s="849"/>
      <c r="E82" s="849"/>
      <c r="F82" s="849"/>
      <c r="G82" s="849"/>
      <c r="H82" s="849"/>
      <c r="I82" s="197">
        <v>0.05</v>
      </c>
      <c r="J82" s="165">
        <f>(D91+F91)*I82/H91</f>
        <v>3.0000000000000006E-2</v>
      </c>
    </row>
    <row r="83" spans="1:10" ht="18" customHeight="1" x14ac:dyDescent="0.2">
      <c r="B83" s="198"/>
      <c r="C83" s="139"/>
      <c r="D83" s="140" t="s">
        <v>25</v>
      </c>
      <c r="E83" s="140" t="s">
        <v>26</v>
      </c>
      <c r="F83" s="140" t="s">
        <v>27</v>
      </c>
      <c r="G83" s="140" t="s">
        <v>28</v>
      </c>
      <c r="H83" s="141" t="s">
        <v>476</v>
      </c>
      <c r="I83" s="142"/>
      <c r="J83" s="143"/>
    </row>
    <row r="84" spans="1:10" ht="53.25" customHeight="1" x14ac:dyDescent="0.2">
      <c r="A84" s="135">
        <v>1</v>
      </c>
      <c r="B84" s="198"/>
      <c r="C84" s="149" t="s">
        <v>535</v>
      </c>
      <c r="D84" s="172"/>
      <c r="E84" s="172">
        <v>1</v>
      </c>
      <c r="F84" s="172"/>
      <c r="G84" s="172"/>
      <c r="H84" s="875" t="s">
        <v>536</v>
      </c>
      <c r="I84" s="876"/>
      <c r="J84" s="877"/>
    </row>
    <row r="85" spans="1:10" ht="53.25" customHeight="1" x14ac:dyDescent="0.2">
      <c r="A85" s="135">
        <v>2</v>
      </c>
      <c r="B85" s="199"/>
      <c r="C85" s="147" t="s">
        <v>537</v>
      </c>
      <c r="D85" s="172">
        <v>1</v>
      </c>
      <c r="E85" s="172"/>
      <c r="F85" s="172"/>
      <c r="G85" s="172"/>
      <c r="H85" s="875" t="s">
        <v>538</v>
      </c>
      <c r="I85" s="876"/>
      <c r="J85" s="877"/>
    </row>
    <row r="86" spans="1:10" ht="23.25" customHeight="1" x14ac:dyDescent="0.2">
      <c r="B86" s="199"/>
      <c r="C86" s="200" t="s">
        <v>491</v>
      </c>
      <c r="D86" s="200"/>
      <c r="E86" s="200"/>
      <c r="F86" s="200"/>
      <c r="G86" s="200"/>
      <c r="H86" s="200"/>
      <c r="I86" s="200"/>
      <c r="J86" s="200"/>
    </row>
    <row r="87" spans="1:10" ht="23.25" customHeight="1" x14ac:dyDescent="0.2">
      <c r="B87" s="199"/>
      <c r="C87" s="139"/>
      <c r="D87" s="140" t="s">
        <v>25</v>
      </c>
      <c r="E87" s="140" t="s">
        <v>26</v>
      </c>
      <c r="F87" s="140" t="s">
        <v>27</v>
      </c>
      <c r="G87" s="140" t="s">
        <v>28</v>
      </c>
      <c r="H87" s="141" t="s">
        <v>476</v>
      </c>
      <c r="I87" s="142"/>
      <c r="J87" s="143"/>
    </row>
    <row r="88" spans="1:10" ht="54" customHeight="1" x14ac:dyDescent="0.2">
      <c r="A88" s="135">
        <v>3</v>
      </c>
      <c r="B88" s="199"/>
      <c r="C88" s="201" t="s">
        <v>539</v>
      </c>
      <c r="D88" s="172"/>
      <c r="E88" s="172"/>
      <c r="F88" s="172">
        <v>1</v>
      </c>
      <c r="G88" s="172"/>
      <c r="H88" s="875" t="s">
        <v>540</v>
      </c>
      <c r="I88" s="876"/>
      <c r="J88" s="877"/>
    </row>
    <row r="89" spans="1:10" ht="81" customHeight="1" x14ac:dyDescent="0.2">
      <c r="A89" s="135">
        <v>4</v>
      </c>
      <c r="B89" s="199"/>
      <c r="C89" s="202" t="s">
        <v>541</v>
      </c>
      <c r="D89" s="172"/>
      <c r="E89" s="172">
        <v>1</v>
      </c>
      <c r="F89" s="172"/>
      <c r="G89" s="172"/>
      <c r="H89" s="875" t="s">
        <v>542</v>
      </c>
      <c r="I89" s="876"/>
      <c r="J89" s="877"/>
    </row>
    <row r="90" spans="1:10" ht="54" customHeight="1" x14ac:dyDescent="0.2">
      <c r="A90" s="135">
        <v>5</v>
      </c>
      <c r="B90" s="199"/>
      <c r="C90" s="202" t="s">
        <v>543</v>
      </c>
      <c r="D90" s="172"/>
      <c r="E90" s="172"/>
      <c r="F90" s="172">
        <v>1</v>
      </c>
      <c r="G90" s="172"/>
      <c r="H90" s="875" t="s">
        <v>544</v>
      </c>
      <c r="I90" s="876"/>
      <c r="J90" s="877"/>
    </row>
    <row r="91" spans="1:10" s="205" customFormat="1" ht="23.25" customHeight="1" x14ac:dyDescent="0.25">
      <c r="A91" s="203"/>
      <c r="B91" s="886" t="s">
        <v>545</v>
      </c>
      <c r="C91" s="886"/>
      <c r="D91" s="204">
        <f>SUM(D84:D90)</f>
        <v>1</v>
      </c>
      <c r="E91" s="204">
        <f t="shared" ref="E91:G91" si="4">SUM(E84:E90)</f>
        <v>2</v>
      </c>
      <c r="F91" s="204">
        <f t="shared" si="4"/>
        <v>2</v>
      </c>
      <c r="G91" s="204">
        <f t="shared" si="4"/>
        <v>0</v>
      </c>
      <c r="H91" s="887">
        <f>+D91+E91+F91+G91</f>
        <v>5</v>
      </c>
      <c r="I91" s="888"/>
      <c r="J91" s="889"/>
    </row>
    <row r="92" spans="1:10" ht="37.5" customHeight="1" x14ac:dyDescent="0.2">
      <c r="B92" s="890" t="s">
        <v>498</v>
      </c>
      <c r="C92" s="890"/>
      <c r="D92" s="890"/>
      <c r="E92" s="890"/>
      <c r="F92" s="890"/>
      <c r="G92" s="890"/>
      <c r="H92" s="890"/>
      <c r="I92" s="890"/>
      <c r="J92" s="890"/>
    </row>
    <row r="93" spans="1:10" ht="33.75" customHeight="1" x14ac:dyDescent="0.2">
      <c r="B93" s="846" t="s">
        <v>546</v>
      </c>
      <c r="C93" s="847"/>
      <c r="D93" s="847"/>
      <c r="E93" s="847"/>
      <c r="F93" s="847"/>
      <c r="G93" s="847"/>
      <c r="H93" s="847"/>
      <c r="I93" s="847"/>
      <c r="J93" s="848"/>
    </row>
    <row r="94" spans="1:10" ht="18" customHeight="1" x14ac:dyDescent="0.2">
      <c r="A94" s="135">
        <v>1</v>
      </c>
      <c r="B94" s="852" t="s">
        <v>547</v>
      </c>
      <c r="C94" s="853"/>
      <c r="D94" s="853"/>
      <c r="E94" s="853"/>
      <c r="F94" s="853"/>
      <c r="G94" s="853"/>
      <c r="H94" s="853"/>
      <c r="I94" s="206">
        <v>0.05</v>
      </c>
      <c r="J94" s="207">
        <f>I94*H110</f>
        <v>0.2</v>
      </c>
    </row>
    <row r="95" spans="1:10" ht="18" customHeight="1" x14ac:dyDescent="0.2">
      <c r="B95" s="208"/>
      <c r="C95" s="209" t="s">
        <v>465</v>
      </c>
      <c r="D95" s="878" t="s">
        <v>464</v>
      </c>
      <c r="E95" s="879"/>
      <c r="F95" s="879"/>
      <c r="G95" s="880"/>
      <c r="H95" s="210" t="s">
        <v>114</v>
      </c>
      <c r="I95" s="211" t="s">
        <v>331</v>
      </c>
      <c r="J95" s="212"/>
    </row>
    <row r="96" spans="1:10" ht="17.25" customHeight="1" x14ac:dyDescent="0.2">
      <c r="B96" s="213"/>
      <c r="C96" s="214"/>
      <c r="D96" s="881"/>
      <c r="E96" s="882"/>
      <c r="F96" s="882"/>
      <c r="G96" s="883"/>
      <c r="H96" s="214"/>
      <c r="I96" s="884">
        <f>+H96/$H$108</f>
        <v>0</v>
      </c>
      <c r="J96" s="885"/>
    </row>
    <row r="97" spans="1:10" ht="17.25" customHeight="1" x14ac:dyDescent="0.2">
      <c r="B97" s="213"/>
      <c r="C97" s="214"/>
      <c r="D97" s="881"/>
      <c r="E97" s="882"/>
      <c r="F97" s="882"/>
      <c r="G97" s="883"/>
      <c r="H97" s="214"/>
      <c r="I97" s="884">
        <f t="shared" ref="I97:I108" si="5">+H97/$H$108</f>
        <v>0</v>
      </c>
      <c r="J97" s="885"/>
    </row>
    <row r="98" spans="1:10" ht="17.25" customHeight="1" x14ac:dyDescent="0.2">
      <c r="B98" s="213"/>
      <c r="C98" s="214"/>
      <c r="D98" s="881"/>
      <c r="E98" s="882"/>
      <c r="F98" s="882"/>
      <c r="G98" s="883"/>
      <c r="H98" s="214"/>
      <c r="I98" s="884">
        <f t="shared" si="5"/>
        <v>0</v>
      </c>
      <c r="J98" s="885"/>
    </row>
    <row r="99" spans="1:10" ht="17.25" customHeight="1" x14ac:dyDescent="0.2">
      <c r="B99" s="213"/>
      <c r="C99" s="214"/>
      <c r="D99" s="881"/>
      <c r="E99" s="882"/>
      <c r="F99" s="882"/>
      <c r="G99" s="883"/>
      <c r="H99" s="214"/>
      <c r="I99" s="884">
        <f t="shared" si="5"/>
        <v>0</v>
      </c>
      <c r="J99" s="885"/>
    </row>
    <row r="100" spans="1:10" ht="17.25" customHeight="1" x14ac:dyDescent="0.2">
      <c r="B100" s="213"/>
      <c r="C100" s="214"/>
      <c r="D100" s="881"/>
      <c r="E100" s="882"/>
      <c r="F100" s="882"/>
      <c r="G100" s="883"/>
      <c r="H100" s="214"/>
      <c r="I100" s="884">
        <f t="shared" si="5"/>
        <v>0</v>
      </c>
      <c r="J100" s="885"/>
    </row>
    <row r="101" spans="1:10" ht="17.25" customHeight="1" x14ac:dyDescent="0.2">
      <c r="B101" s="213"/>
      <c r="C101" s="214"/>
      <c r="D101" s="881"/>
      <c r="E101" s="882"/>
      <c r="F101" s="882"/>
      <c r="G101" s="883"/>
      <c r="H101" s="214"/>
      <c r="I101" s="884">
        <f t="shared" si="5"/>
        <v>0</v>
      </c>
      <c r="J101" s="885"/>
    </row>
    <row r="102" spans="1:10" ht="17.25" customHeight="1" x14ac:dyDescent="0.2">
      <c r="B102" s="213"/>
      <c r="C102" s="214"/>
      <c r="D102" s="881"/>
      <c r="E102" s="882"/>
      <c r="F102" s="882"/>
      <c r="G102" s="883"/>
      <c r="H102" s="214"/>
      <c r="I102" s="884">
        <f t="shared" si="5"/>
        <v>0</v>
      </c>
      <c r="J102" s="885"/>
    </row>
    <row r="103" spans="1:10" ht="17.25" customHeight="1" x14ac:dyDescent="0.2">
      <c r="B103" s="213"/>
      <c r="C103" s="214"/>
      <c r="D103" s="881"/>
      <c r="E103" s="882"/>
      <c r="F103" s="882"/>
      <c r="G103" s="883"/>
      <c r="H103" s="214"/>
      <c r="I103" s="884">
        <f t="shared" si="5"/>
        <v>0</v>
      </c>
      <c r="J103" s="885"/>
    </row>
    <row r="104" spans="1:10" ht="17.25" customHeight="1" x14ac:dyDescent="0.2">
      <c r="B104" s="215"/>
      <c r="C104" s="214"/>
      <c r="D104" s="881"/>
      <c r="E104" s="882"/>
      <c r="F104" s="882"/>
      <c r="G104" s="883"/>
      <c r="H104" s="214"/>
      <c r="I104" s="884">
        <f t="shared" si="5"/>
        <v>0</v>
      </c>
      <c r="J104" s="885"/>
    </row>
    <row r="105" spans="1:10" ht="17.25" customHeight="1" x14ac:dyDescent="0.2">
      <c r="B105" s="215"/>
      <c r="C105" s="214"/>
      <c r="D105" s="881"/>
      <c r="E105" s="882"/>
      <c r="F105" s="882"/>
      <c r="G105" s="883"/>
      <c r="H105" s="214"/>
      <c r="I105" s="884">
        <f t="shared" si="5"/>
        <v>0</v>
      </c>
      <c r="J105" s="885"/>
    </row>
    <row r="106" spans="1:10" ht="31.5" customHeight="1" x14ac:dyDescent="0.2">
      <c r="B106" s="208"/>
      <c r="C106" s="891" t="s">
        <v>332</v>
      </c>
      <c r="D106" s="892"/>
      <c r="E106" s="892"/>
      <c r="F106" s="892"/>
      <c r="G106" s="893"/>
      <c r="H106" s="214">
        <f>SUM(H96:H105)</f>
        <v>0</v>
      </c>
      <c r="I106" s="884">
        <f t="shared" si="5"/>
        <v>0</v>
      </c>
      <c r="J106" s="885"/>
    </row>
    <row r="107" spans="1:10" ht="31.5" customHeight="1" x14ac:dyDescent="0.2">
      <c r="B107" s="208"/>
      <c r="C107" s="891" t="s">
        <v>548</v>
      </c>
      <c r="D107" s="892"/>
      <c r="E107" s="892"/>
      <c r="F107" s="892"/>
      <c r="G107" s="893"/>
      <c r="H107" s="214">
        <v>10</v>
      </c>
      <c r="I107" s="884">
        <f t="shared" si="5"/>
        <v>1</v>
      </c>
      <c r="J107" s="885"/>
    </row>
    <row r="108" spans="1:10" ht="31.5" customHeight="1" x14ac:dyDescent="0.2">
      <c r="B108" s="216"/>
      <c r="C108" s="217" t="s">
        <v>242</v>
      </c>
      <c r="D108" s="218"/>
      <c r="E108" s="218"/>
      <c r="F108" s="218"/>
      <c r="G108" s="219"/>
      <c r="H108" s="214">
        <f>+H106+H107</f>
        <v>10</v>
      </c>
      <c r="I108" s="884">
        <f t="shared" si="5"/>
        <v>1</v>
      </c>
      <c r="J108" s="885"/>
    </row>
    <row r="109" spans="1:10" ht="31.5" customHeight="1" x14ac:dyDescent="0.2">
      <c r="B109" s="894" t="s">
        <v>549</v>
      </c>
      <c r="C109" s="895"/>
      <c r="D109" s="220" t="s">
        <v>25</v>
      </c>
      <c r="E109" s="220" t="s">
        <v>26</v>
      </c>
      <c r="F109" s="220" t="s">
        <v>27</v>
      </c>
      <c r="G109" s="220" t="s">
        <v>28</v>
      </c>
      <c r="H109" s="214"/>
      <c r="I109" s="221"/>
      <c r="J109" s="222"/>
    </row>
    <row r="110" spans="1:10" s="179" customFormat="1" ht="15.75" customHeight="1" x14ac:dyDescent="0.2">
      <c r="A110" s="177"/>
      <c r="B110" s="896"/>
      <c r="C110" s="897"/>
      <c r="D110" s="223">
        <v>1</v>
      </c>
      <c r="E110" s="223">
        <v>1</v>
      </c>
      <c r="F110" s="223">
        <v>1</v>
      </c>
      <c r="G110" s="223">
        <v>1</v>
      </c>
      <c r="H110" s="898">
        <f>+D110+E110+F110+G110</f>
        <v>4</v>
      </c>
      <c r="I110" s="898"/>
      <c r="J110" s="898"/>
    </row>
    <row r="111" spans="1:10" s="179" customFormat="1" ht="55.5" customHeight="1" x14ac:dyDescent="0.2">
      <c r="A111" s="177"/>
      <c r="B111" s="899" t="s">
        <v>550</v>
      </c>
      <c r="C111" s="900"/>
      <c r="D111" s="900"/>
      <c r="E111" s="900"/>
      <c r="F111" s="900"/>
      <c r="G111" s="900"/>
      <c r="H111" s="900"/>
      <c r="I111" s="900"/>
      <c r="J111" s="901"/>
    </row>
    <row r="112" spans="1:10" ht="17.25" customHeight="1" x14ac:dyDescent="0.2">
      <c r="B112" s="907" t="s">
        <v>551</v>
      </c>
      <c r="C112" s="908"/>
      <c r="D112" s="908"/>
      <c r="E112" s="908"/>
      <c r="F112" s="908"/>
      <c r="G112" s="908"/>
      <c r="H112" s="908"/>
      <c r="I112" s="908"/>
      <c r="J112" s="909"/>
    </row>
    <row r="113" spans="1:10" ht="18" customHeight="1" x14ac:dyDescent="0.2">
      <c r="B113" s="910" t="s">
        <v>552</v>
      </c>
      <c r="C113" s="910"/>
      <c r="D113" s="910"/>
      <c r="E113" s="910"/>
      <c r="F113" s="910"/>
      <c r="G113" s="910"/>
      <c r="H113" s="910"/>
      <c r="I113" s="224">
        <v>0.1</v>
      </c>
      <c r="J113" s="225">
        <f>(D122+F122)*I113/H122</f>
        <v>2.5000000000000001E-2</v>
      </c>
    </row>
    <row r="114" spans="1:10" ht="26.25" customHeight="1" x14ac:dyDescent="0.2">
      <c r="B114" s="226"/>
      <c r="C114" s="226" t="s">
        <v>113</v>
      </c>
      <c r="D114" s="220" t="s">
        <v>25</v>
      </c>
      <c r="E114" s="220" t="s">
        <v>26</v>
      </c>
      <c r="F114" s="220" t="s">
        <v>27</v>
      </c>
      <c r="G114" s="220" t="s">
        <v>28</v>
      </c>
      <c r="H114" s="227"/>
      <c r="I114" s="224"/>
      <c r="J114" s="225"/>
    </row>
    <row r="115" spans="1:10" ht="26.25" customHeight="1" x14ac:dyDescent="0.2">
      <c r="A115" s="135">
        <v>1</v>
      </c>
      <c r="B115" s="226"/>
      <c r="C115" s="228" t="s">
        <v>553</v>
      </c>
      <c r="D115" s="229"/>
      <c r="E115" s="145"/>
      <c r="F115" s="229">
        <v>1</v>
      </c>
      <c r="G115" s="229"/>
      <c r="H115" s="903" t="s">
        <v>554</v>
      </c>
      <c r="I115" s="903"/>
      <c r="J115" s="903"/>
    </row>
    <row r="116" spans="1:10" ht="26.25" customHeight="1" x14ac:dyDescent="0.2">
      <c r="A116" s="135">
        <v>2</v>
      </c>
      <c r="B116" s="226"/>
      <c r="C116" s="230" t="s">
        <v>555</v>
      </c>
      <c r="D116" s="231"/>
      <c r="E116" s="145">
        <v>1</v>
      </c>
      <c r="F116" s="231"/>
      <c r="G116" s="231"/>
      <c r="H116" s="903" t="s">
        <v>556</v>
      </c>
      <c r="I116" s="903"/>
      <c r="J116" s="903"/>
    </row>
    <row r="117" spans="1:10" ht="26.25" customHeight="1" x14ac:dyDescent="0.2">
      <c r="A117" s="135">
        <v>3</v>
      </c>
      <c r="B117" s="226"/>
      <c r="C117" s="232" t="s">
        <v>557</v>
      </c>
      <c r="D117" s="231">
        <v>1</v>
      </c>
      <c r="E117" s="145">
        <v>1</v>
      </c>
      <c r="F117" s="231"/>
      <c r="G117" s="231"/>
      <c r="H117" s="903" t="s">
        <v>558</v>
      </c>
      <c r="I117" s="903"/>
      <c r="J117" s="903"/>
    </row>
    <row r="118" spans="1:10" ht="15.75" customHeight="1" x14ac:dyDescent="0.2">
      <c r="A118" s="135">
        <v>4</v>
      </c>
      <c r="B118" s="226"/>
      <c r="C118" s="230" t="s">
        <v>559</v>
      </c>
      <c r="D118" s="231"/>
      <c r="E118" s="145">
        <v>1</v>
      </c>
      <c r="F118" s="231"/>
      <c r="G118" s="231"/>
      <c r="H118" s="903" t="s">
        <v>560</v>
      </c>
      <c r="I118" s="903"/>
      <c r="J118" s="903"/>
    </row>
    <row r="119" spans="1:10" ht="54" customHeight="1" x14ac:dyDescent="0.2">
      <c r="A119" s="135">
        <v>5</v>
      </c>
      <c r="B119" s="902"/>
      <c r="C119" s="232" t="s">
        <v>561</v>
      </c>
      <c r="D119" s="231"/>
      <c r="E119" s="145">
        <v>1</v>
      </c>
      <c r="F119" s="231"/>
      <c r="G119" s="231"/>
      <c r="H119" s="903" t="s">
        <v>554</v>
      </c>
      <c r="I119" s="903"/>
      <c r="J119" s="903"/>
    </row>
    <row r="120" spans="1:10" ht="18" customHeight="1" x14ac:dyDescent="0.2">
      <c r="A120" s="135">
        <v>6</v>
      </c>
      <c r="B120" s="902"/>
      <c r="C120" s="230" t="s">
        <v>562</v>
      </c>
      <c r="D120" s="231"/>
      <c r="E120" s="145">
        <v>1</v>
      </c>
      <c r="F120" s="231"/>
      <c r="G120" s="231"/>
      <c r="H120" s="903" t="s">
        <v>563</v>
      </c>
      <c r="I120" s="903"/>
      <c r="J120" s="903"/>
    </row>
    <row r="121" spans="1:10" ht="18" customHeight="1" x14ac:dyDescent="0.2">
      <c r="A121" s="135">
        <v>7</v>
      </c>
      <c r="B121" s="902"/>
      <c r="C121" s="232" t="s">
        <v>564</v>
      </c>
      <c r="D121" s="231"/>
      <c r="E121" s="145">
        <v>1</v>
      </c>
      <c r="F121" s="231"/>
      <c r="G121" s="231"/>
      <c r="H121" s="903" t="s">
        <v>565</v>
      </c>
      <c r="I121" s="903"/>
      <c r="J121" s="903"/>
    </row>
    <row r="122" spans="1:10" s="205" customFormat="1" ht="18" customHeight="1" x14ac:dyDescent="0.25">
      <c r="A122" s="203"/>
      <c r="B122" s="886" t="s">
        <v>566</v>
      </c>
      <c r="C122" s="886"/>
      <c r="D122" s="233">
        <f>SUM(D115:D121)</f>
        <v>1</v>
      </c>
      <c r="E122" s="233">
        <f>SUM(E115:E121)</f>
        <v>6</v>
      </c>
      <c r="F122" s="233">
        <f>SUM(F115:F121)</f>
        <v>1</v>
      </c>
      <c r="G122" s="233">
        <f>SUM(G115:G121)</f>
        <v>0</v>
      </c>
      <c r="H122" s="904">
        <f>+D122+E122+F122+G122</f>
        <v>8</v>
      </c>
      <c r="I122" s="905"/>
      <c r="J122" s="906"/>
    </row>
    <row r="123" spans="1:10" ht="42.75" customHeight="1" x14ac:dyDescent="0.2">
      <c r="B123" s="923" t="s">
        <v>567</v>
      </c>
      <c r="C123" s="924"/>
      <c r="D123" s="924"/>
      <c r="E123" s="924"/>
      <c r="F123" s="924"/>
      <c r="G123" s="924"/>
      <c r="H123" s="924"/>
      <c r="I123" s="924"/>
      <c r="J123" s="925"/>
    </row>
    <row r="124" spans="1:10" ht="40.5" customHeight="1" x14ac:dyDescent="0.2">
      <c r="B124" s="926" t="s">
        <v>568</v>
      </c>
      <c r="C124" s="926"/>
      <c r="D124" s="926"/>
      <c r="E124" s="926"/>
      <c r="F124" s="926"/>
      <c r="G124" s="926"/>
      <c r="H124" s="926"/>
      <c r="I124" s="926"/>
      <c r="J124" s="927"/>
    </row>
    <row r="125" spans="1:10" ht="18" customHeight="1" x14ac:dyDescent="0.2">
      <c r="B125" s="849" t="s">
        <v>466</v>
      </c>
      <c r="C125" s="849"/>
      <c r="D125" s="849"/>
      <c r="E125" s="849"/>
      <c r="F125" s="849"/>
      <c r="G125" s="849"/>
      <c r="H125" s="849"/>
      <c r="I125" s="197">
        <v>0.1</v>
      </c>
      <c r="J125" s="165">
        <f>(D133+F133)*I125/H133</f>
        <v>0</v>
      </c>
    </row>
    <row r="126" spans="1:10" ht="18" customHeight="1" x14ac:dyDescent="0.2">
      <c r="B126" s="198"/>
      <c r="C126" s="139"/>
      <c r="D126" s="234" t="s">
        <v>25</v>
      </c>
      <c r="E126" s="234" t="s">
        <v>26</v>
      </c>
      <c r="F126" s="234" t="s">
        <v>27</v>
      </c>
      <c r="G126" s="234" t="s">
        <v>28</v>
      </c>
      <c r="H126" s="141" t="s">
        <v>476</v>
      </c>
      <c r="I126" s="142"/>
      <c r="J126" s="143"/>
    </row>
    <row r="127" spans="1:10" ht="30" customHeight="1" x14ac:dyDescent="0.2">
      <c r="A127" s="135">
        <v>1</v>
      </c>
      <c r="B127" s="198"/>
      <c r="C127" s="144" t="s">
        <v>569</v>
      </c>
      <c r="D127" s="173"/>
      <c r="E127" s="173">
        <v>1</v>
      </c>
      <c r="F127" s="146"/>
      <c r="G127" s="146"/>
      <c r="H127" s="928" t="s">
        <v>570</v>
      </c>
      <c r="I127" s="928"/>
      <c r="J127" s="928"/>
    </row>
    <row r="128" spans="1:10" ht="30" customHeight="1" x14ac:dyDescent="0.2">
      <c r="A128" s="135">
        <v>2</v>
      </c>
      <c r="B128" s="198"/>
      <c r="C128" s="144" t="s">
        <v>571</v>
      </c>
      <c r="D128" s="173"/>
      <c r="E128" s="173">
        <v>1</v>
      </c>
      <c r="F128" s="146"/>
      <c r="G128" s="146"/>
      <c r="H128" s="928" t="s">
        <v>572</v>
      </c>
      <c r="I128" s="928"/>
      <c r="J128" s="928"/>
    </row>
    <row r="129" spans="1:10" ht="30" customHeight="1" x14ac:dyDescent="0.2">
      <c r="A129" s="135">
        <v>3</v>
      </c>
      <c r="B129" s="198"/>
      <c r="C129" s="149" t="s">
        <v>573</v>
      </c>
      <c r="D129" s="173"/>
      <c r="E129" s="173">
        <v>1</v>
      </c>
      <c r="F129" s="146"/>
      <c r="G129" s="146"/>
      <c r="H129" s="911" t="s">
        <v>574</v>
      </c>
      <c r="I129" s="912"/>
      <c r="J129" s="913"/>
    </row>
    <row r="130" spans="1:10" ht="30" customHeight="1" x14ac:dyDescent="0.2">
      <c r="A130" s="135">
        <v>4</v>
      </c>
      <c r="B130" s="235"/>
      <c r="C130" s="147" t="s">
        <v>575</v>
      </c>
      <c r="D130" s="173"/>
      <c r="E130" s="173">
        <v>1</v>
      </c>
      <c r="F130" s="146"/>
      <c r="G130" s="146"/>
      <c r="H130" s="911" t="s">
        <v>576</v>
      </c>
      <c r="I130" s="912"/>
      <c r="J130" s="913"/>
    </row>
    <row r="131" spans="1:10" s="205" customFormat="1" ht="18" customHeight="1" x14ac:dyDescent="0.2">
      <c r="A131" s="203"/>
      <c r="B131" s="914"/>
      <c r="C131" s="236" t="s">
        <v>491</v>
      </c>
      <c r="D131" s="237"/>
      <c r="E131" s="237"/>
      <c r="F131" s="237"/>
      <c r="G131" s="237"/>
      <c r="H131" s="237"/>
      <c r="I131" s="237"/>
      <c r="J131" s="237"/>
    </row>
    <row r="132" spans="1:10" s="205" customFormat="1" ht="36" customHeight="1" x14ac:dyDescent="0.2">
      <c r="A132" s="238">
        <v>5</v>
      </c>
      <c r="B132" s="915"/>
      <c r="C132" s="239" t="s">
        <v>577</v>
      </c>
      <c r="D132" s="190"/>
      <c r="E132" s="190">
        <v>1</v>
      </c>
      <c r="F132" s="190"/>
      <c r="G132" s="190"/>
      <c r="H132" s="916" t="s">
        <v>578</v>
      </c>
      <c r="I132" s="917"/>
      <c r="J132" s="918"/>
    </row>
    <row r="133" spans="1:10" s="205" customFormat="1" ht="18" customHeight="1" x14ac:dyDescent="0.25">
      <c r="A133" s="203"/>
      <c r="B133" s="919" t="s">
        <v>579</v>
      </c>
      <c r="C133" s="919"/>
      <c r="D133" s="233">
        <f>SUM(D127:D132)</f>
        <v>0</v>
      </c>
      <c r="E133" s="233">
        <f t="shared" ref="E133:G133" si="6">SUM(E127:E132)</f>
        <v>5</v>
      </c>
      <c r="F133" s="233">
        <f t="shared" si="6"/>
        <v>0</v>
      </c>
      <c r="G133" s="233">
        <f t="shared" si="6"/>
        <v>0</v>
      </c>
      <c r="H133" s="919">
        <f>+D133+E133+F133+G133</f>
        <v>5</v>
      </c>
      <c r="I133" s="919"/>
      <c r="J133" s="919"/>
    </row>
    <row r="134" spans="1:10" ht="53.25" customHeight="1" x14ac:dyDescent="0.2">
      <c r="B134" s="920" t="s">
        <v>580</v>
      </c>
      <c r="C134" s="921"/>
      <c r="D134" s="921"/>
      <c r="E134" s="921"/>
      <c r="F134" s="921"/>
      <c r="G134" s="921"/>
      <c r="H134" s="921"/>
      <c r="I134" s="921"/>
      <c r="J134" s="922"/>
    </row>
    <row r="135" spans="1:10" s="205" customFormat="1" ht="18" customHeight="1" x14ac:dyDescent="0.25">
      <c r="A135" s="203"/>
      <c r="B135" s="941" t="s">
        <v>581</v>
      </c>
      <c r="C135" s="942"/>
      <c r="D135" s="942"/>
      <c r="E135" s="942"/>
      <c r="F135" s="942"/>
      <c r="G135" s="942"/>
      <c r="H135" s="942"/>
      <c r="I135" s="942"/>
      <c r="J135" s="943"/>
    </row>
    <row r="136" spans="1:10" ht="18" customHeight="1" x14ac:dyDescent="0.2">
      <c r="B136" s="846" t="s">
        <v>582</v>
      </c>
      <c r="C136" s="847"/>
      <c r="D136" s="847"/>
      <c r="E136" s="847"/>
      <c r="F136" s="847"/>
      <c r="G136" s="847"/>
      <c r="H136" s="847"/>
      <c r="I136" s="847"/>
      <c r="J136" s="848"/>
    </row>
    <row r="137" spans="1:10" ht="18" customHeight="1" x14ac:dyDescent="0.2">
      <c r="B137" s="929" t="s">
        <v>341</v>
      </c>
      <c r="C137" s="930"/>
      <c r="D137" s="930"/>
      <c r="E137" s="930"/>
      <c r="F137" s="930"/>
      <c r="G137" s="930"/>
      <c r="H137" s="930"/>
      <c r="I137" s="240">
        <v>0.1</v>
      </c>
      <c r="J137" s="241">
        <f>(D142+F142)*I137/H142</f>
        <v>0.05</v>
      </c>
    </row>
    <row r="138" spans="1:10" ht="18" customHeight="1" x14ac:dyDescent="0.2">
      <c r="B138" s="944"/>
      <c r="C138" s="947" t="s">
        <v>583</v>
      </c>
      <c r="D138" s="947" t="s">
        <v>25</v>
      </c>
      <c r="E138" s="947" t="s">
        <v>26</v>
      </c>
      <c r="F138" s="947" t="s">
        <v>27</v>
      </c>
      <c r="G138" s="947" t="s">
        <v>28</v>
      </c>
      <c r="H138" s="929" t="s">
        <v>476</v>
      </c>
      <c r="I138" s="930"/>
      <c r="J138" s="931"/>
    </row>
    <row r="139" spans="1:10" ht="18" customHeight="1" x14ac:dyDescent="0.2">
      <c r="B139" s="945"/>
      <c r="C139" s="948"/>
      <c r="D139" s="948"/>
      <c r="E139" s="948"/>
      <c r="F139" s="948"/>
      <c r="G139" s="948"/>
      <c r="H139" s="929" t="s">
        <v>584</v>
      </c>
      <c r="I139" s="930"/>
      <c r="J139" s="931"/>
    </row>
    <row r="140" spans="1:10" ht="18" customHeight="1" x14ac:dyDescent="0.2">
      <c r="A140" s="135">
        <v>1</v>
      </c>
      <c r="B140" s="945"/>
      <c r="C140" s="242" t="s">
        <v>585</v>
      </c>
      <c r="D140" s="145"/>
      <c r="E140" s="145">
        <v>1</v>
      </c>
      <c r="F140" s="145"/>
      <c r="G140" s="145"/>
      <c r="H140" s="932" t="s">
        <v>586</v>
      </c>
      <c r="I140" s="933"/>
      <c r="J140" s="934"/>
    </row>
    <row r="141" spans="1:10" ht="42.75" customHeight="1" x14ac:dyDescent="0.2">
      <c r="A141" s="135">
        <v>2</v>
      </c>
      <c r="B141" s="946"/>
      <c r="C141" s="243" t="s">
        <v>587</v>
      </c>
      <c r="D141" s="145"/>
      <c r="E141" s="145"/>
      <c r="F141" s="145">
        <v>1</v>
      </c>
      <c r="G141" s="145"/>
      <c r="H141" s="932" t="s">
        <v>588</v>
      </c>
      <c r="I141" s="933"/>
      <c r="J141" s="934"/>
    </row>
    <row r="142" spans="1:10" s="205" customFormat="1" ht="18" customHeight="1" x14ac:dyDescent="0.25">
      <c r="A142" s="203"/>
      <c r="B142" s="935" t="s">
        <v>343</v>
      </c>
      <c r="C142" s="936"/>
      <c r="D142" s="233">
        <f>SUM(D140:D141)</f>
        <v>0</v>
      </c>
      <c r="E142" s="233">
        <f>SUM(E140:E141)</f>
        <v>1</v>
      </c>
      <c r="F142" s="233">
        <f>SUM(F140:F141)</f>
        <v>1</v>
      </c>
      <c r="G142" s="233">
        <f>SUM(G140:G141)</f>
        <v>0</v>
      </c>
      <c r="H142" s="937">
        <f>+D142+E142+F142+G142</f>
        <v>2</v>
      </c>
      <c r="I142" s="938"/>
      <c r="J142" s="939"/>
    </row>
    <row r="143" spans="1:10" ht="48" customHeight="1" x14ac:dyDescent="0.2">
      <c r="B143" s="940" t="s">
        <v>589</v>
      </c>
      <c r="C143" s="940"/>
      <c r="D143" s="940"/>
      <c r="E143" s="940"/>
      <c r="F143" s="940"/>
      <c r="G143" s="940"/>
      <c r="H143" s="940"/>
      <c r="I143" s="940"/>
      <c r="J143" s="940"/>
    </row>
    <row r="144" spans="1:10" ht="18" customHeight="1" x14ac:dyDescent="0.2">
      <c r="B144" s="846" t="s">
        <v>582</v>
      </c>
      <c r="C144" s="847"/>
      <c r="D144" s="847"/>
      <c r="E144" s="847"/>
      <c r="F144" s="847"/>
      <c r="G144" s="847"/>
      <c r="H144" s="847"/>
      <c r="I144" s="847"/>
      <c r="J144" s="848"/>
    </row>
    <row r="145" spans="1:10" ht="18" customHeight="1" x14ac:dyDescent="0.2">
      <c r="B145" s="955" t="s">
        <v>344</v>
      </c>
      <c r="C145" s="955"/>
      <c r="D145" s="955"/>
      <c r="E145" s="955"/>
      <c r="F145" s="955"/>
      <c r="G145" s="955"/>
      <c r="H145" s="955"/>
      <c r="I145" s="244">
        <v>0.05</v>
      </c>
      <c r="J145" s="245">
        <f>(D154+F154)*I145/H154</f>
        <v>7.1428571428571435E-3</v>
      </c>
    </row>
    <row r="146" spans="1:10" ht="18" customHeight="1" x14ac:dyDescent="0.2">
      <c r="B146" s="246"/>
      <c r="C146" s="139"/>
      <c r="D146" s="234" t="s">
        <v>25</v>
      </c>
      <c r="E146" s="234" t="s">
        <v>26</v>
      </c>
      <c r="F146" s="234" t="s">
        <v>27</v>
      </c>
      <c r="G146" s="234" t="s">
        <v>28</v>
      </c>
      <c r="H146" s="852" t="s">
        <v>476</v>
      </c>
      <c r="I146" s="853"/>
      <c r="J146" s="854"/>
    </row>
    <row r="147" spans="1:10" ht="40.5" customHeight="1" x14ac:dyDescent="0.2">
      <c r="A147" s="135">
        <v>1</v>
      </c>
      <c r="B147" s="246"/>
      <c r="C147" s="247" t="s">
        <v>590</v>
      </c>
      <c r="D147" s="146"/>
      <c r="E147" s="173">
        <v>1</v>
      </c>
      <c r="F147" s="146"/>
      <c r="G147" s="146"/>
      <c r="H147" s="928" t="s">
        <v>591</v>
      </c>
      <c r="I147" s="928"/>
      <c r="J147" s="928"/>
    </row>
    <row r="148" spans="1:10" ht="40.5" customHeight="1" x14ac:dyDescent="0.2">
      <c r="A148" s="135">
        <v>2</v>
      </c>
      <c r="B148" s="246"/>
      <c r="C148" s="248" t="s">
        <v>592</v>
      </c>
      <c r="D148" s="146"/>
      <c r="E148" s="173">
        <v>1</v>
      </c>
      <c r="F148" s="146"/>
      <c r="G148" s="146"/>
      <c r="H148" s="928" t="s">
        <v>593</v>
      </c>
      <c r="I148" s="928"/>
      <c r="J148" s="928"/>
    </row>
    <row r="149" spans="1:10" ht="40.5" customHeight="1" x14ac:dyDescent="0.2">
      <c r="A149" s="135">
        <v>3</v>
      </c>
      <c r="B149" s="249"/>
      <c r="C149" s="248" t="s">
        <v>594</v>
      </c>
      <c r="D149" s="146"/>
      <c r="E149" s="173">
        <v>1</v>
      </c>
      <c r="F149" s="146"/>
      <c r="G149" s="146"/>
      <c r="H149" s="824" t="s">
        <v>595</v>
      </c>
      <c r="I149" s="825"/>
      <c r="J149" s="826"/>
    </row>
    <row r="150" spans="1:10" ht="18" customHeight="1" x14ac:dyDescent="0.2">
      <c r="B150" s="250"/>
      <c r="C150" s="251" t="s">
        <v>491</v>
      </c>
      <c r="D150" s="252"/>
      <c r="E150" s="252"/>
      <c r="F150" s="252"/>
      <c r="G150" s="252"/>
      <c r="H150" s="252"/>
      <c r="I150" s="252"/>
      <c r="J150" s="253"/>
    </row>
    <row r="151" spans="1:10" ht="108" x14ac:dyDescent="0.2">
      <c r="A151" s="135">
        <v>4</v>
      </c>
      <c r="B151" s="249"/>
      <c r="C151" s="254" t="s">
        <v>596</v>
      </c>
      <c r="D151" s="255"/>
      <c r="E151" s="256">
        <v>1</v>
      </c>
      <c r="F151" s="255">
        <v>1</v>
      </c>
      <c r="G151" s="255"/>
      <c r="H151" s="949" t="s">
        <v>597</v>
      </c>
      <c r="I151" s="950"/>
      <c r="J151" s="951"/>
    </row>
    <row r="152" spans="1:10" ht="24" x14ac:dyDescent="0.2">
      <c r="A152" s="135">
        <v>5</v>
      </c>
      <c r="B152" s="249"/>
      <c r="C152" s="149" t="s">
        <v>598</v>
      </c>
      <c r="D152" s="255"/>
      <c r="E152" s="256">
        <v>1</v>
      </c>
      <c r="F152" s="255"/>
      <c r="G152" s="255"/>
      <c r="H152" s="928" t="s">
        <v>599</v>
      </c>
      <c r="I152" s="928"/>
      <c r="J152" s="928"/>
    </row>
    <row r="153" spans="1:10" ht="14.25" x14ac:dyDescent="0.2">
      <c r="A153" s="135">
        <v>6</v>
      </c>
      <c r="B153" s="249"/>
      <c r="C153" s="194" t="s">
        <v>600</v>
      </c>
      <c r="D153" s="255"/>
      <c r="E153" s="256">
        <v>1</v>
      </c>
      <c r="F153" s="255"/>
      <c r="G153" s="255"/>
      <c r="H153" s="257"/>
      <c r="I153" s="258"/>
      <c r="J153" s="259"/>
    </row>
    <row r="154" spans="1:10" s="205" customFormat="1" ht="18" customHeight="1" x14ac:dyDescent="0.2">
      <c r="A154" s="260"/>
      <c r="B154" s="935" t="s">
        <v>353</v>
      </c>
      <c r="C154" s="936"/>
      <c r="D154" s="233">
        <f>SUM(D147:D153)</f>
        <v>0</v>
      </c>
      <c r="E154" s="233">
        <f t="shared" ref="E154:G154" si="7">SUM(E147:E153)</f>
        <v>6</v>
      </c>
      <c r="F154" s="233">
        <f t="shared" si="7"/>
        <v>1</v>
      </c>
      <c r="G154" s="233">
        <f t="shared" si="7"/>
        <v>0</v>
      </c>
      <c r="H154" s="904">
        <f>+D154+E154+F154+G154</f>
        <v>7</v>
      </c>
      <c r="I154" s="905"/>
      <c r="J154" s="906"/>
    </row>
    <row r="155" spans="1:10" ht="91.5" customHeight="1" x14ac:dyDescent="0.2">
      <c r="A155" s="261"/>
      <c r="B155" s="952" t="s">
        <v>601</v>
      </c>
      <c r="C155" s="953"/>
      <c r="D155" s="953"/>
      <c r="E155" s="953"/>
      <c r="F155" s="953"/>
      <c r="G155" s="953"/>
      <c r="H155" s="953"/>
      <c r="I155" s="953"/>
      <c r="J155" s="954"/>
    </row>
    <row r="156" spans="1:10" ht="18" customHeight="1" x14ac:dyDescent="0.2">
      <c r="B156" s="846" t="s">
        <v>582</v>
      </c>
      <c r="C156" s="847"/>
      <c r="D156" s="847"/>
      <c r="E156" s="847"/>
      <c r="F156" s="847"/>
      <c r="G156" s="847"/>
      <c r="H156" s="847"/>
      <c r="I156" s="847"/>
      <c r="J156" s="848"/>
    </row>
    <row r="157" spans="1:10" ht="18" customHeight="1" x14ac:dyDescent="0.2">
      <c r="B157" s="955" t="s">
        <v>602</v>
      </c>
      <c r="C157" s="955"/>
      <c r="D157" s="955"/>
      <c r="E157" s="955"/>
      <c r="F157" s="955"/>
      <c r="G157" s="955"/>
      <c r="H157" s="955"/>
      <c r="I157" s="244">
        <v>0.1</v>
      </c>
      <c r="J157" s="245">
        <f>(D163+F163)*I157/H163</f>
        <v>0.04</v>
      </c>
    </row>
    <row r="158" spans="1:10" ht="18" customHeight="1" x14ac:dyDescent="0.2">
      <c r="B158" s="246"/>
      <c r="C158" s="139"/>
      <c r="D158" s="234" t="s">
        <v>25</v>
      </c>
      <c r="E158" s="234" t="s">
        <v>26</v>
      </c>
      <c r="F158" s="234" t="s">
        <v>27</v>
      </c>
      <c r="G158" s="234" t="s">
        <v>28</v>
      </c>
      <c r="H158" s="852" t="s">
        <v>476</v>
      </c>
      <c r="I158" s="853"/>
      <c r="J158" s="854"/>
    </row>
    <row r="159" spans="1:10" ht="65.25" customHeight="1" x14ac:dyDescent="0.2">
      <c r="A159" s="135">
        <v>1</v>
      </c>
      <c r="B159" s="246"/>
      <c r="C159" s="149" t="s">
        <v>603</v>
      </c>
      <c r="D159" s="262"/>
      <c r="E159" s="262">
        <v>1</v>
      </c>
      <c r="F159" s="262"/>
      <c r="G159" s="262"/>
      <c r="H159" s="875" t="s">
        <v>604</v>
      </c>
      <c r="I159" s="876"/>
      <c r="J159" s="877"/>
    </row>
    <row r="160" spans="1:10" ht="65.25" customHeight="1" x14ac:dyDescent="0.2">
      <c r="A160" s="135">
        <v>2</v>
      </c>
      <c r="B160" s="246"/>
      <c r="C160" s="247" t="s">
        <v>605</v>
      </c>
      <c r="D160" s="263">
        <v>1</v>
      </c>
      <c r="E160" s="263"/>
      <c r="F160" s="263"/>
      <c r="G160" s="263"/>
      <c r="H160" s="965" t="s">
        <v>606</v>
      </c>
      <c r="I160" s="966"/>
      <c r="J160" s="967"/>
    </row>
    <row r="161" spans="1:10" ht="65.25" customHeight="1" x14ac:dyDescent="0.2">
      <c r="A161" s="135">
        <v>3</v>
      </c>
      <c r="B161" s="249"/>
      <c r="C161" s="195" t="s">
        <v>607</v>
      </c>
      <c r="D161" s="263"/>
      <c r="E161" s="263">
        <v>1</v>
      </c>
      <c r="F161" s="263"/>
      <c r="G161" s="263"/>
      <c r="H161" s="965" t="s">
        <v>608</v>
      </c>
      <c r="I161" s="966"/>
      <c r="J161" s="967"/>
    </row>
    <row r="162" spans="1:10" ht="37.5" customHeight="1" x14ac:dyDescent="0.2">
      <c r="A162" s="135">
        <v>4</v>
      </c>
      <c r="B162" s="249"/>
      <c r="C162" s="195" t="s">
        <v>609</v>
      </c>
      <c r="D162" s="263"/>
      <c r="E162" s="263"/>
      <c r="F162" s="263">
        <v>1</v>
      </c>
      <c r="G162" s="263">
        <v>1</v>
      </c>
      <c r="H162" s="257"/>
      <c r="I162" s="258"/>
      <c r="J162" s="259"/>
    </row>
    <row r="163" spans="1:10" s="205" customFormat="1" ht="18" customHeight="1" x14ac:dyDescent="0.25">
      <c r="A163" s="203"/>
      <c r="B163" s="935" t="s">
        <v>353</v>
      </c>
      <c r="C163" s="936"/>
      <c r="D163" s="233">
        <f>SUM(D159:D162)</f>
        <v>1</v>
      </c>
      <c r="E163" s="233">
        <f t="shared" ref="E163:G163" si="8">SUM(E159:E162)</f>
        <v>2</v>
      </c>
      <c r="F163" s="233">
        <f t="shared" si="8"/>
        <v>1</v>
      </c>
      <c r="G163" s="233">
        <f t="shared" si="8"/>
        <v>1</v>
      </c>
      <c r="H163" s="904">
        <f>+D163+E163+F163+G163</f>
        <v>5</v>
      </c>
      <c r="I163" s="905"/>
      <c r="J163" s="906"/>
    </row>
    <row r="164" spans="1:10" ht="18" customHeight="1" x14ac:dyDescent="0.2">
      <c r="B164" s="846" t="s">
        <v>582</v>
      </c>
      <c r="C164" s="847"/>
      <c r="D164" s="847"/>
      <c r="E164" s="847"/>
      <c r="F164" s="847"/>
      <c r="G164" s="847"/>
      <c r="H164" s="847"/>
      <c r="I164" s="847"/>
      <c r="J164" s="848"/>
    </row>
    <row r="165" spans="1:10" ht="109.5" customHeight="1" x14ac:dyDescent="0.2">
      <c r="B165" s="959" t="s">
        <v>610</v>
      </c>
      <c r="C165" s="960"/>
      <c r="D165" s="960"/>
      <c r="E165" s="960"/>
      <c r="F165" s="960"/>
      <c r="G165" s="960"/>
      <c r="H165" s="960"/>
      <c r="I165" s="960"/>
      <c r="J165" s="961"/>
    </row>
    <row r="166" spans="1:10" ht="18" customHeight="1" x14ac:dyDescent="0.2">
      <c r="B166" s="962" t="s">
        <v>232</v>
      </c>
      <c r="C166" s="963"/>
      <c r="D166" s="963"/>
      <c r="E166" s="963"/>
      <c r="F166" s="963"/>
      <c r="G166" s="963"/>
      <c r="H166" s="963"/>
      <c r="I166" s="963"/>
      <c r="J166" s="964"/>
    </row>
    <row r="167" spans="1:10" ht="18" customHeight="1" x14ac:dyDescent="0.2">
      <c r="B167" s="264" t="s">
        <v>233</v>
      </c>
      <c r="C167" s="265"/>
      <c r="D167" s="956" t="s">
        <v>611</v>
      </c>
      <c r="E167" s="957"/>
      <c r="F167" s="957"/>
      <c r="G167" s="957"/>
      <c r="H167" s="957"/>
      <c r="I167" s="957"/>
      <c r="J167" s="958"/>
    </row>
    <row r="168" spans="1:10" ht="18" customHeight="1" x14ac:dyDescent="0.2">
      <c r="B168" s="264" t="s">
        <v>236</v>
      </c>
      <c r="C168" s="265"/>
      <c r="D168" s="956" t="s">
        <v>612</v>
      </c>
      <c r="E168" s="957"/>
      <c r="F168" s="957"/>
      <c r="G168" s="957"/>
      <c r="H168" s="957"/>
      <c r="I168" s="957"/>
      <c r="J168" s="958"/>
    </row>
    <row r="169" spans="1:10" ht="18" customHeight="1" x14ac:dyDescent="0.2">
      <c r="B169" s="264" t="s">
        <v>238</v>
      </c>
      <c r="C169" s="265"/>
      <c r="D169" s="956" t="s">
        <v>238</v>
      </c>
      <c r="E169" s="957"/>
      <c r="F169" s="957"/>
      <c r="G169" s="957"/>
      <c r="H169" s="957"/>
      <c r="I169" s="957"/>
      <c r="J169" s="958"/>
    </row>
    <row r="170" spans="1:10" ht="18" customHeight="1" x14ac:dyDescent="0.2">
      <c r="B170" s="264" t="s">
        <v>613</v>
      </c>
      <c r="C170" s="265"/>
      <c r="D170" s="956" t="s">
        <v>614</v>
      </c>
      <c r="E170" s="957"/>
      <c r="F170" s="957"/>
      <c r="G170" s="957"/>
      <c r="H170" s="957"/>
      <c r="I170" s="957"/>
      <c r="J170" s="958"/>
    </row>
    <row r="171" spans="1:10" ht="18" customHeight="1" x14ac:dyDescent="0.2">
      <c r="B171" s="266"/>
      <c r="C171" s="266"/>
      <c r="D171" s="267"/>
      <c r="E171" s="267"/>
      <c r="F171" s="268"/>
      <c r="G171" s="268"/>
      <c r="H171" s="269"/>
      <c r="I171" s="269"/>
      <c r="J171" s="269"/>
    </row>
  </sheetData>
  <mergeCells count="197">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 ref="H151:J151"/>
    <mergeCell ref="H152:J152"/>
    <mergeCell ref="B154:C154"/>
    <mergeCell ref="H154:J154"/>
    <mergeCell ref="B155:J155"/>
    <mergeCell ref="B156:J156"/>
    <mergeCell ref="B144:J144"/>
    <mergeCell ref="B145:H145"/>
    <mergeCell ref="H146:J146"/>
    <mergeCell ref="H147:J147"/>
    <mergeCell ref="H148:J148"/>
    <mergeCell ref="H149:J14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30:J130"/>
    <mergeCell ref="B131:B132"/>
    <mergeCell ref="H132:J132"/>
    <mergeCell ref="B133:C133"/>
    <mergeCell ref="H133:J133"/>
    <mergeCell ref="B134:J134"/>
    <mergeCell ref="B123:J123"/>
    <mergeCell ref="B124:J124"/>
    <mergeCell ref="B125:H125"/>
    <mergeCell ref="H127:J127"/>
    <mergeCell ref="H128:J128"/>
    <mergeCell ref="H129:J129"/>
    <mergeCell ref="B119:B121"/>
    <mergeCell ref="H119:J119"/>
    <mergeCell ref="H120:J120"/>
    <mergeCell ref="H121:J121"/>
    <mergeCell ref="B122:C122"/>
    <mergeCell ref="H122:J122"/>
    <mergeCell ref="B112:J112"/>
    <mergeCell ref="B113:H113"/>
    <mergeCell ref="H115:J115"/>
    <mergeCell ref="H116:J116"/>
    <mergeCell ref="H117:J117"/>
    <mergeCell ref="H118:J118"/>
    <mergeCell ref="C107:G107"/>
    <mergeCell ref="I107:J107"/>
    <mergeCell ref="I108:J108"/>
    <mergeCell ref="B109:C110"/>
    <mergeCell ref="H110:J110"/>
    <mergeCell ref="B111:J111"/>
    <mergeCell ref="D104:G104"/>
    <mergeCell ref="I104:J104"/>
    <mergeCell ref="D105:G105"/>
    <mergeCell ref="I105:J105"/>
    <mergeCell ref="C106:G106"/>
    <mergeCell ref="I106:J106"/>
    <mergeCell ref="D101:G101"/>
    <mergeCell ref="I101:J101"/>
    <mergeCell ref="D102:G102"/>
    <mergeCell ref="I102:J102"/>
    <mergeCell ref="D103:G103"/>
    <mergeCell ref="I103:J103"/>
    <mergeCell ref="D98:G98"/>
    <mergeCell ref="I98:J98"/>
    <mergeCell ref="D99:G99"/>
    <mergeCell ref="I99:J99"/>
    <mergeCell ref="D100:G100"/>
    <mergeCell ref="I100:J100"/>
    <mergeCell ref="B94:H94"/>
    <mergeCell ref="D95:G95"/>
    <mergeCell ref="D96:G96"/>
    <mergeCell ref="I96:J96"/>
    <mergeCell ref="D97:G97"/>
    <mergeCell ref="I97:J97"/>
    <mergeCell ref="H89:J89"/>
    <mergeCell ref="H90:J90"/>
    <mergeCell ref="B91:C91"/>
    <mergeCell ref="H91:J91"/>
    <mergeCell ref="B92:J92"/>
    <mergeCell ref="B93:J93"/>
    <mergeCell ref="B80:J80"/>
    <mergeCell ref="B81:J81"/>
    <mergeCell ref="B82:H82"/>
    <mergeCell ref="H84:J84"/>
    <mergeCell ref="H85:J85"/>
    <mergeCell ref="H88:J88"/>
    <mergeCell ref="I74:J74"/>
    <mergeCell ref="I75:J75"/>
    <mergeCell ref="I76:J76"/>
    <mergeCell ref="I77:J77"/>
    <mergeCell ref="I78:J78"/>
    <mergeCell ref="B79:C79"/>
    <mergeCell ref="H79:J79"/>
    <mergeCell ref="I68:J68"/>
    <mergeCell ref="I69:J69"/>
    <mergeCell ref="I70:J70"/>
    <mergeCell ref="I71:J71"/>
    <mergeCell ref="I72:J72"/>
    <mergeCell ref="I73:J73"/>
    <mergeCell ref="G62:G63"/>
    <mergeCell ref="H62:J62"/>
    <mergeCell ref="I63:J6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B44:B47"/>
    <mergeCell ref="I44:J44"/>
    <mergeCell ref="I45:J45"/>
    <mergeCell ref="I46:J46"/>
    <mergeCell ref="I47:J47"/>
    <mergeCell ref="I48:J48"/>
    <mergeCell ref="H38:J38"/>
    <mergeCell ref="B39:J39"/>
    <mergeCell ref="B40:J40"/>
    <mergeCell ref="B41:H41"/>
    <mergeCell ref="C42:C43"/>
    <mergeCell ref="H42:J42"/>
    <mergeCell ref="I43:J43"/>
    <mergeCell ref="H32:J32"/>
    <mergeCell ref="H33:J33"/>
    <mergeCell ref="H34:J34"/>
    <mergeCell ref="H35:J35"/>
    <mergeCell ref="H36:J36"/>
    <mergeCell ref="H37:J37"/>
    <mergeCell ref="H26:J26"/>
    <mergeCell ref="H27:J27"/>
    <mergeCell ref="H28:J28"/>
    <mergeCell ref="B29:J29"/>
    <mergeCell ref="C30:J30"/>
    <mergeCell ref="H31:J31"/>
    <mergeCell ref="B17:H17"/>
    <mergeCell ref="B19:B20"/>
    <mergeCell ref="H19:J19"/>
    <mergeCell ref="H20:J20"/>
    <mergeCell ref="B21:B27"/>
    <mergeCell ref="H21:J21"/>
    <mergeCell ref="H22:J22"/>
    <mergeCell ref="H23:J23"/>
    <mergeCell ref="H24:J24"/>
    <mergeCell ref="H25:J25"/>
    <mergeCell ref="B8:B16"/>
    <mergeCell ref="C8:C10"/>
    <mergeCell ref="D11:J11"/>
    <mergeCell ref="D12:J12"/>
    <mergeCell ref="D13:J13"/>
    <mergeCell ref="D14:J14"/>
    <mergeCell ref="D15:J15"/>
    <mergeCell ref="D16:J16"/>
    <mergeCell ref="B1:C4"/>
    <mergeCell ref="D1:J1"/>
    <mergeCell ref="D2:J4"/>
    <mergeCell ref="C5:J5"/>
    <mergeCell ref="B6:J6"/>
    <mergeCell ref="B7:J7"/>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RowHeight="24.75" customHeight="1" x14ac:dyDescent="0.2"/>
  <cols>
    <col min="1" max="1" width="10.5703125" style="4" customWidth="1"/>
    <col min="2" max="2" width="4.28515625" style="3" customWidth="1"/>
    <col min="3" max="3" width="43.42578125" style="3" customWidth="1"/>
    <col min="4" max="9" width="6.5703125" style="3" customWidth="1"/>
    <col min="10" max="10" width="19.28515625" style="3" customWidth="1"/>
    <col min="11" max="11" width="11.42578125" style="3"/>
    <col min="12" max="12" width="13.42578125" style="3" customWidth="1"/>
    <col min="13" max="13" width="29.7109375" style="3" customWidth="1"/>
    <col min="14" max="14" width="15.85546875" style="3" customWidth="1"/>
    <col min="15" max="15" width="25.140625" style="3" customWidth="1"/>
    <col min="16" max="16384" width="11.42578125" style="3"/>
  </cols>
  <sheetData>
    <row r="1" spans="2:12" ht="16.5" customHeight="1" x14ac:dyDescent="0.2">
      <c r="B1" s="968"/>
      <c r="C1" s="482"/>
      <c r="D1" s="482"/>
      <c r="E1" s="482"/>
      <c r="F1" s="482"/>
      <c r="G1" s="482"/>
      <c r="H1" s="482"/>
      <c r="I1" s="482"/>
      <c r="J1" s="482"/>
      <c r="K1" s="482"/>
      <c r="L1" s="2"/>
    </row>
    <row r="2" spans="2:12" ht="16.5" customHeight="1" x14ac:dyDescent="0.2">
      <c r="B2" s="968"/>
      <c r="C2" s="482"/>
      <c r="D2" s="483" t="s">
        <v>0</v>
      </c>
      <c r="E2" s="483"/>
      <c r="F2" s="483"/>
      <c r="G2" s="483"/>
      <c r="H2" s="483"/>
      <c r="I2" s="483"/>
      <c r="J2" s="483"/>
    </row>
    <row r="3" spans="2:12" ht="16.5" customHeight="1" x14ac:dyDescent="0.2">
      <c r="B3" s="968"/>
      <c r="C3" s="482"/>
      <c r="D3" s="483"/>
      <c r="E3" s="483"/>
      <c r="F3" s="483"/>
      <c r="G3" s="483"/>
      <c r="H3" s="483"/>
      <c r="I3" s="483"/>
      <c r="J3" s="483"/>
    </row>
    <row r="4" spans="2:12" ht="16.5" customHeight="1" x14ac:dyDescent="0.2">
      <c r="B4" s="968"/>
      <c r="C4" s="482"/>
      <c r="D4" s="483"/>
      <c r="E4" s="483"/>
      <c r="F4" s="483"/>
      <c r="G4" s="483"/>
      <c r="H4" s="483"/>
      <c r="I4" s="483"/>
      <c r="J4" s="483"/>
    </row>
    <row r="5" spans="2:12" ht="16.5" customHeight="1" x14ac:dyDescent="0.2">
      <c r="B5" s="272"/>
      <c r="C5" s="482"/>
      <c r="D5" s="482"/>
      <c r="E5" s="482"/>
      <c r="F5" s="482"/>
      <c r="G5" s="482"/>
      <c r="H5" s="482"/>
      <c r="I5" s="482"/>
      <c r="J5" s="482"/>
      <c r="K5" s="482"/>
      <c r="L5" s="482"/>
    </row>
    <row r="6" spans="2:12" ht="24.75" customHeight="1" x14ac:dyDescent="0.2">
      <c r="B6" s="968"/>
      <c r="C6" s="482"/>
      <c r="D6" s="482"/>
      <c r="E6" s="482"/>
      <c r="F6" s="482"/>
      <c r="G6" s="482"/>
      <c r="H6" s="482"/>
      <c r="I6" s="482"/>
      <c r="J6" s="482"/>
      <c r="K6" s="482"/>
      <c r="L6" s="482"/>
    </row>
    <row r="7" spans="2:12" ht="39" customHeight="1" x14ac:dyDescent="0.2">
      <c r="B7" s="969" t="s">
        <v>615</v>
      </c>
      <c r="C7" s="969"/>
      <c r="D7" s="969"/>
      <c r="E7" s="969"/>
      <c r="F7" s="969"/>
      <c r="G7" s="969"/>
      <c r="H7" s="969"/>
      <c r="I7" s="969"/>
      <c r="J7" s="970"/>
    </row>
    <row r="8" spans="2:12" ht="18.75" customHeight="1" x14ac:dyDescent="0.2">
      <c r="B8" s="273"/>
      <c r="C8" s="975" t="s">
        <v>474</v>
      </c>
      <c r="D8" s="274" t="s">
        <v>3</v>
      </c>
      <c r="E8" s="274" t="s">
        <v>4</v>
      </c>
      <c r="F8" s="274" t="s">
        <v>4</v>
      </c>
      <c r="G8" s="275" t="s">
        <v>5</v>
      </c>
      <c r="H8" s="275" t="s">
        <v>6</v>
      </c>
      <c r="I8" s="275" t="s">
        <v>7</v>
      </c>
      <c r="J8" s="275" t="s">
        <v>8</v>
      </c>
    </row>
    <row r="9" spans="2:12" ht="18.75" customHeight="1" x14ac:dyDescent="0.2">
      <c r="B9" s="273"/>
      <c r="C9" s="975"/>
      <c r="D9" s="274"/>
      <c r="E9" s="276"/>
      <c r="F9" s="274"/>
      <c r="G9" s="274"/>
      <c r="H9" s="275"/>
      <c r="I9" s="275"/>
      <c r="J9" s="275"/>
    </row>
    <row r="10" spans="2:12" ht="18.75" customHeight="1" x14ac:dyDescent="0.2">
      <c r="B10" s="273"/>
      <c r="C10" s="975"/>
      <c r="D10" s="337"/>
      <c r="E10" s="337"/>
      <c r="F10" s="337"/>
      <c r="G10" s="337"/>
      <c r="H10" s="277"/>
      <c r="I10" s="277"/>
      <c r="J10" s="277"/>
    </row>
    <row r="11" spans="2:12" ht="18.75" customHeight="1" x14ac:dyDescent="0.2">
      <c r="B11" s="273"/>
      <c r="C11" s="278" t="s">
        <v>616</v>
      </c>
      <c r="D11" s="972"/>
      <c r="E11" s="972"/>
      <c r="F11" s="972"/>
      <c r="G11" s="972"/>
      <c r="H11" s="972"/>
      <c r="I11" s="972"/>
      <c r="J11" s="972"/>
    </row>
    <row r="12" spans="2:12" ht="18.75" customHeight="1" x14ac:dyDescent="0.2">
      <c r="B12" s="273"/>
      <c r="C12" s="278" t="s">
        <v>617</v>
      </c>
      <c r="D12" s="972"/>
      <c r="E12" s="972"/>
      <c r="F12" s="972"/>
      <c r="G12" s="972"/>
      <c r="H12" s="972"/>
      <c r="I12" s="972"/>
      <c r="J12" s="972"/>
    </row>
    <row r="13" spans="2:12" ht="18.75" customHeight="1" x14ac:dyDescent="0.2">
      <c r="B13" s="273"/>
      <c r="C13" s="278" t="s">
        <v>618</v>
      </c>
      <c r="D13" s="976"/>
      <c r="E13" s="972"/>
      <c r="F13" s="972"/>
      <c r="G13" s="972"/>
      <c r="H13" s="972"/>
      <c r="I13" s="972"/>
      <c r="J13" s="972"/>
    </row>
    <row r="14" spans="2:12" ht="18.75" customHeight="1" x14ac:dyDescent="0.2">
      <c r="B14" s="273"/>
      <c r="C14" s="278" t="s">
        <v>619</v>
      </c>
      <c r="D14" s="977"/>
      <c r="E14" s="978"/>
      <c r="F14" s="978"/>
      <c r="G14" s="978"/>
      <c r="H14" s="978"/>
      <c r="I14" s="978"/>
      <c r="J14" s="979"/>
    </row>
    <row r="15" spans="2:12" ht="18.75" customHeight="1" x14ac:dyDescent="0.2">
      <c r="B15" s="273"/>
      <c r="C15" s="278" t="s">
        <v>620</v>
      </c>
      <c r="D15" s="972"/>
      <c r="E15" s="972"/>
      <c r="F15" s="972"/>
      <c r="G15" s="972"/>
      <c r="H15" s="972"/>
      <c r="I15" s="972"/>
      <c r="J15" s="972"/>
    </row>
    <row r="16" spans="2:12" ht="18.75" customHeight="1" x14ac:dyDescent="0.2">
      <c r="B16" s="273"/>
      <c r="C16" s="279" t="s">
        <v>467</v>
      </c>
      <c r="D16" s="971"/>
      <c r="E16" s="971"/>
      <c r="F16" s="971"/>
      <c r="G16" s="971"/>
      <c r="H16" s="971"/>
      <c r="I16" s="972"/>
      <c r="J16" s="972"/>
    </row>
    <row r="17" spans="1:13" ht="24.75" customHeight="1" x14ac:dyDescent="0.2">
      <c r="B17" s="973" t="s">
        <v>470</v>
      </c>
      <c r="C17" s="973"/>
      <c r="D17" s="973"/>
      <c r="E17" s="973"/>
      <c r="F17" s="973"/>
      <c r="G17" s="973"/>
      <c r="H17" s="973"/>
      <c r="I17" s="280">
        <v>0.1</v>
      </c>
      <c r="J17" s="281">
        <f>(D21+F21)*I17/H21</f>
        <v>6.6666666666666666E-2</v>
      </c>
    </row>
    <row r="18" spans="1:13" ht="16.5" customHeight="1" x14ac:dyDescent="0.2">
      <c r="B18" s="273"/>
      <c r="C18" s="155"/>
      <c r="D18" s="156" t="s">
        <v>25</v>
      </c>
      <c r="E18" s="156" t="s">
        <v>26</v>
      </c>
      <c r="F18" s="156" t="s">
        <v>27</v>
      </c>
      <c r="G18" s="156" t="s">
        <v>28</v>
      </c>
      <c r="H18" s="835" t="s">
        <v>476</v>
      </c>
      <c r="I18" s="835"/>
      <c r="J18" s="835"/>
    </row>
    <row r="19" spans="1:13" ht="24.75" customHeight="1" x14ac:dyDescent="0.2">
      <c r="A19" s="4">
        <v>1</v>
      </c>
      <c r="B19" s="974" t="s">
        <v>477</v>
      </c>
      <c r="C19" s="282" t="s">
        <v>621</v>
      </c>
      <c r="D19" s="283">
        <v>1</v>
      </c>
      <c r="E19" s="283"/>
      <c r="F19" s="283"/>
      <c r="G19" s="283"/>
      <c r="H19" s="824" t="s">
        <v>681</v>
      </c>
      <c r="I19" s="825"/>
      <c r="J19" s="826"/>
    </row>
    <row r="20" spans="1:13" ht="24.75" customHeight="1" x14ac:dyDescent="0.2">
      <c r="A20" s="4">
        <v>2</v>
      </c>
      <c r="B20" s="974"/>
      <c r="C20" s="282" t="s">
        <v>622</v>
      </c>
      <c r="D20" s="283">
        <v>1</v>
      </c>
      <c r="E20" s="283"/>
      <c r="F20" s="283"/>
      <c r="G20" s="283">
        <v>1</v>
      </c>
      <c r="H20" s="824" t="s">
        <v>682</v>
      </c>
      <c r="I20" s="825"/>
      <c r="J20" s="826"/>
    </row>
    <row r="21" spans="1:13" s="285" customFormat="1" ht="24.75" customHeight="1" x14ac:dyDescent="0.25">
      <c r="A21" s="338"/>
      <c r="B21" s="993" t="s">
        <v>623</v>
      </c>
      <c r="C21" s="993"/>
      <c r="D21" s="284">
        <f>SUM(D19:D20)</f>
        <v>2</v>
      </c>
      <c r="E21" s="284">
        <f t="shared" ref="E21:G21" si="0">SUM(E19:E20)</f>
        <v>0</v>
      </c>
      <c r="F21" s="284">
        <f t="shared" si="0"/>
        <v>0</v>
      </c>
      <c r="G21" s="284">
        <f t="shared" si="0"/>
        <v>1</v>
      </c>
      <c r="H21" s="994">
        <f>+D21+E21+F21+G21</f>
        <v>3</v>
      </c>
      <c r="I21" s="994"/>
      <c r="J21" s="994"/>
    </row>
    <row r="22" spans="1:13" ht="57" customHeight="1" x14ac:dyDescent="0.2">
      <c r="B22" s="907" t="s">
        <v>683</v>
      </c>
      <c r="C22" s="908"/>
      <c r="D22" s="908"/>
      <c r="E22" s="908"/>
      <c r="F22" s="908"/>
      <c r="G22" s="908"/>
      <c r="H22" s="908"/>
      <c r="I22" s="908"/>
      <c r="J22" s="909"/>
    </row>
    <row r="23" spans="1:13" ht="24.75" customHeight="1" x14ac:dyDescent="0.2">
      <c r="B23" s="995" t="s">
        <v>500</v>
      </c>
      <c r="C23" s="996"/>
      <c r="D23" s="996"/>
      <c r="E23" s="996"/>
      <c r="F23" s="996"/>
      <c r="G23" s="996"/>
      <c r="H23" s="997"/>
      <c r="I23" s="286">
        <v>0.3</v>
      </c>
      <c r="J23" s="287">
        <f>(D39+F39)*I23/H39</f>
        <v>0.21428571428571427</v>
      </c>
    </row>
    <row r="24" spans="1:13" ht="15.75" customHeight="1" x14ac:dyDescent="0.2">
      <c r="B24" s="273"/>
      <c r="C24" s="998" t="s">
        <v>501</v>
      </c>
      <c r="D24" s="998" t="s">
        <v>25</v>
      </c>
      <c r="E24" s="998" t="s">
        <v>26</v>
      </c>
      <c r="F24" s="998" t="s">
        <v>27</v>
      </c>
      <c r="G24" s="998" t="s">
        <v>28</v>
      </c>
      <c r="H24" s="999" t="s">
        <v>476</v>
      </c>
      <c r="I24" s="1000"/>
      <c r="J24" s="984"/>
    </row>
    <row r="25" spans="1:13" ht="15.75" customHeight="1" x14ac:dyDescent="0.2">
      <c r="B25" s="273"/>
      <c r="C25" s="835"/>
      <c r="D25" s="835"/>
      <c r="E25" s="835"/>
      <c r="F25" s="835"/>
      <c r="G25" s="835"/>
      <c r="H25" s="288" t="s">
        <v>463</v>
      </c>
      <c r="I25" s="983" t="s">
        <v>331</v>
      </c>
      <c r="J25" s="984"/>
    </row>
    <row r="26" spans="1:13" ht="30" customHeight="1" x14ac:dyDescent="0.2">
      <c r="A26" s="4">
        <v>1</v>
      </c>
      <c r="B26" s="985" t="s">
        <v>624</v>
      </c>
      <c r="C26" s="289" t="s">
        <v>625</v>
      </c>
      <c r="D26" s="283">
        <v>1</v>
      </c>
      <c r="E26" s="283"/>
      <c r="F26" s="283"/>
      <c r="G26" s="283"/>
      <c r="H26" s="290">
        <v>100</v>
      </c>
      <c r="I26" s="987"/>
      <c r="J26" s="988"/>
      <c r="K26" s="61"/>
    </row>
    <row r="27" spans="1:13" ht="30" customHeight="1" x14ac:dyDescent="0.2">
      <c r="A27" s="4">
        <v>2</v>
      </c>
      <c r="B27" s="986"/>
      <c r="C27" s="289" t="s">
        <v>626</v>
      </c>
      <c r="D27" s="283">
        <v>1</v>
      </c>
      <c r="E27" s="291"/>
      <c r="F27" s="291"/>
      <c r="G27" s="291"/>
      <c r="H27" s="290">
        <v>20</v>
      </c>
      <c r="I27" s="989">
        <f>H27/H26</f>
        <v>0.2</v>
      </c>
      <c r="J27" s="990"/>
      <c r="K27" s="61"/>
    </row>
    <row r="28" spans="1:13" ht="30" customHeight="1" x14ac:dyDescent="0.2">
      <c r="A28" s="4">
        <v>3</v>
      </c>
      <c r="B28" s="986"/>
      <c r="C28" s="289" t="s">
        <v>627</v>
      </c>
      <c r="D28" s="283"/>
      <c r="E28" s="291">
        <v>1</v>
      </c>
      <c r="F28" s="291"/>
      <c r="G28" s="291"/>
      <c r="H28" s="290">
        <v>30</v>
      </c>
      <c r="I28" s="989">
        <f>H28/H27</f>
        <v>1.5</v>
      </c>
      <c r="J28" s="990"/>
      <c r="K28" s="61"/>
    </row>
    <row r="29" spans="1:13" ht="30" customHeight="1" x14ac:dyDescent="0.2">
      <c r="A29" s="4">
        <v>4</v>
      </c>
      <c r="B29" s="986"/>
      <c r="C29" s="292" t="s">
        <v>628</v>
      </c>
      <c r="D29" s="293"/>
      <c r="E29" s="294">
        <v>1</v>
      </c>
      <c r="F29" s="294"/>
      <c r="G29" s="294"/>
      <c r="H29" s="295">
        <v>40</v>
      </c>
      <c r="I29" s="991">
        <f>H29/H26</f>
        <v>0.4</v>
      </c>
      <c r="J29" s="992"/>
    </row>
    <row r="30" spans="1:13" ht="30" customHeight="1" x14ac:dyDescent="0.2">
      <c r="A30" s="4">
        <v>5</v>
      </c>
      <c r="B30" s="1001" t="s">
        <v>629</v>
      </c>
      <c r="C30" s="292" t="s">
        <v>630</v>
      </c>
      <c r="D30" s="293"/>
      <c r="E30" s="293">
        <v>1</v>
      </c>
      <c r="F30" s="293"/>
      <c r="G30" s="293"/>
      <c r="H30" s="295">
        <v>5</v>
      </c>
      <c r="I30" s="981">
        <f>H30/H28</f>
        <v>0.16666666666666666</v>
      </c>
      <c r="J30" s="982"/>
    </row>
    <row r="31" spans="1:13" ht="30" customHeight="1" x14ac:dyDescent="0.2">
      <c r="A31" s="4">
        <v>6</v>
      </c>
      <c r="B31" s="1002"/>
      <c r="C31" s="196" t="s">
        <v>631</v>
      </c>
      <c r="D31" s="293">
        <v>1</v>
      </c>
      <c r="E31" s="293"/>
      <c r="F31" s="293"/>
      <c r="G31" s="293"/>
      <c r="H31" s="295">
        <v>6</v>
      </c>
      <c r="I31" s="991">
        <f>H31/H28</f>
        <v>0.2</v>
      </c>
      <c r="J31" s="992"/>
    </row>
    <row r="32" spans="1:13" ht="30" customHeight="1" x14ac:dyDescent="0.2">
      <c r="A32" s="4">
        <v>7</v>
      </c>
      <c r="B32" s="1002"/>
      <c r="C32" s="196" t="s">
        <v>632</v>
      </c>
      <c r="D32" s="293">
        <v>1</v>
      </c>
      <c r="E32" s="293"/>
      <c r="F32" s="293"/>
      <c r="G32" s="293"/>
      <c r="H32" s="295">
        <v>7</v>
      </c>
      <c r="I32" s="981">
        <f>H32/H30</f>
        <v>1.4</v>
      </c>
      <c r="J32" s="982"/>
      <c r="L32" s="980" t="s">
        <v>633</v>
      </c>
      <c r="M32" s="980"/>
    </row>
    <row r="33" spans="1:14" ht="30" customHeight="1" x14ac:dyDescent="0.2">
      <c r="A33" s="4">
        <v>8</v>
      </c>
      <c r="B33" s="1003"/>
      <c r="C33" s="196" t="s">
        <v>634</v>
      </c>
      <c r="D33" s="293">
        <v>1</v>
      </c>
      <c r="E33" s="293"/>
      <c r="F33" s="293"/>
      <c r="G33" s="293"/>
      <c r="H33" s="295">
        <v>8</v>
      </c>
      <c r="I33" s="981">
        <f>H33/H32</f>
        <v>1.1428571428571428</v>
      </c>
      <c r="J33" s="982"/>
      <c r="L33" s="296" t="s">
        <v>635</v>
      </c>
      <c r="M33" s="296" t="s">
        <v>636</v>
      </c>
    </row>
    <row r="34" spans="1:14" ht="30" customHeight="1" x14ac:dyDescent="0.2">
      <c r="A34" s="4">
        <v>9</v>
      </c>
      <c r="B34" s="1001" t="s">
        <v>637</v>
      </c>
      <c r="C34" s="196" t="s">
        <v>638</v>
      </c>
      <c r="D34" s="293">
        <v>1</v>
      </c>
      <c r="E34" s="293"/>
      <c r="F34" s="293"/>
      <c r="G34" s="293"/>
      <c r="H34" s="295">
        <v>9</v>
      </c>
      <c r="I34" s="991">
        <f>H34/H26</f>
        <v>0.09</v>
      </c>
      <c r="J34" s="992"/>
      <c r="L34" s="297" t="s">
        <v>639</v>
      </c>
      <c r="M34" s="297" t="s">
        <v>640</v>
      </c>
    </row>
    <row r="35" spans="1:14" ht="30" customHeight="1" x14ac:dyDescent="0.2">
      <c r="A35" s="4">
        <v>10</v>
      </c>
      <c r="B35" s="1002"/>
      <c r="C35" s="196" t="s">
        <v>641</v>
      </c>
      <c r="D35" s="293">
        <v>1</v>
      </c>
      <c r="E35" s="293"/>
      <c r="F35" s="293"/>
      <c r="G35" s="293"/>
      <c r="H35" s="295">
        <v>1</v>
      </c>
      <c r="I35" s="981">
        <f>H35/H27</f>
        <v>0.05</v>
      </c>
      <c r="J35" s="982"/>
      <c r="L35" s="297" t="s">
        <v>642</v>
      </c>
      <c r="M35" s="297" t="s">
        <v>643</v>
      </c>
    </row>
    <row r="36" spans="1:14" ht="30" customHeight="1" x14ac:dyDescent="0.2">
      <c r="A36" s="4">
        <v>11</v>
      </c>
      <c r="B36" s="1002"/>
      <c r="C36" s="196" t="s">
        <v>644</v>
      </c>
      <c r="D36" s="293">
        <v>1</v>
      </c>
      <c r="E36" s="293"/>
      <c r="F36" s="293"/>
      <c r="G36" s="293"/>
      <c r="H36" s="295">
        <v>2</v>
      </c>
      <c r="I36" s="991">
        <f>H36/H27</f>
        <v>0.1</v>
      </c>
      <c r="J36" s="992"/>
      <c r="L36" s="297" t="s">
        <v>645</v>
      </c>
      <c r="M36" s="297" t="s">
        <v>646</v>
      </c>
    </row>
    <row r="37" spans="1:14" ht="30" customHeight="1" x14ac:dyDescent="0.2">
      <c r="A37" s="4">
        <v>12</v>
      </c>
      <c r="B37" s="1002"/>
      <c r="C37" s="196" t="s">
        <v>647</v>
      </c>
      <c r="D37" s="293">
        <v>1</v>
      </c>
      <c r="E37" s="293"/>
      <c r="F37" s="293"/>
      <c r="G37" s="293"/>
      <c r="H37" s="295">
        <v>3</v>
      </c>
      <c r="I37" s="991">
        <v>1E-3</v>
      </c>
      <c r="J37" s="992"/>
      <c r="L37" s="297" t="s">
        <v>648</v>
      </c>
      <c r="M37" s="297" t="s">
        <v>649</v>
      </c>
    </row>
    <row r="38" spans="1:14" ht="30" customHeight="1" x14ac:dyDescent="0.2">
      <c r="A38" s="4">
        <v>13</v>
      </c>
      <c r="B38" s="1003"/>
      <c r="C38" s="196" t="s">
        <v>650</v>
      </c>
      <c r="D38" s="293">
        <v>1</v>
      </c>
      <c r="E38" s="293"/>
      <c r="F38" s="293"/>
      <c r="G38" s="293">
        <v>1</v>
      </c>
      <c r="H38" s="295">
        <v>4</v>
      </c>
      <c r="I38" s="981">
        <f>H38/H37</f>
        <v>1.3333333333333333</v>
      </c>
      <c r="J38" s="982"/>
    </row>
    <row r="39" spans="1:14" s="285" customFormat="1" ht="21.75" customHeight="1" x14ac:dyDescent="0.25">
      <c r="A39" s="338"/>
      <c r="B39" s="993" t="s">
        <v>651</v>
      </c>
      <c r="C39" s="993"/>
      <c r="D39" s="298">
        <f>SUM(D26:D38)</f>
        <v>10</v>
      </c>
      <c r="E39" s="298">
        <f t="shared" ref="E39:G39" si="1">SUM(E26:E38)</f>
        <v>3</v>
      </c>
      <c r="F39" s="298">
        <f t="shared" si="1"/>
        <v>0</v>
      </c>
      <c r="G39" s="298">
        <f t="shared" si="1"/>
        <v>1</v>
      </c>
      <c r="H39" s="993">
        <f>+D39+E39+F39+G39</f>
        <v>14</v>
      </c>
      <c r="I39" s="993"/>
      <c r="J39" s="993"/>
      <c r="K39" s="299"/>
    </row>
    <row r="40" spans="1:14" ht="65.25" customHeight="1" x14ac:dyDescent="0.2">
      <c r="B40" s="907" t="s">
        <v>684</v>
      </c>
      <c r="C40" s="1006"/>
      <c r="D40" s="1006"/>
      <c r="E40" s="1006"/>
      <c r="F40" s="1006"/>
      <c r="G40" s="1006"/>
      <c r="H40" s="1006"/>
      <c r="I40" s="1006"/>
      <c r="J40" s="1007"/>
      <c r="K40" s="1008"/>
      <c r="L40" s="1009"/>
      <c r="M40" s="1009"/>
      <c r="N40" s="1009"/>
    </row>
    <row r="41" spans="1:14" ht="62.25" customHeight="1" x14ac:dyDescent="0.2">
      <c r="B41" s="1010" t="s">
        <v>102</v>
      </c>
      <c r="C41" s="1010"/>
      <c r="D41" s="1010"/>
      <c r="E41" s="1010"/>
      <c r="F41" s="1010"/>
      <c r="G41" s="1010"/>
      <c r="H41" s="1010"/>
      <c r="I41" s="286">
        <v>0.05</v>
      </c>
      <c r="J41" s="287">
        <f>(D48+F48)*I41/H48</f>
        <v>2.5000000000000005E-2</v>
      </c>
      <c r="K41" s="1004"/>
      <c r="L41" s="1005"/>
      <c r="M41" s="1005"/>
      <c r="N41" s="1005"/>
    </row>
    <row r="42" spans="1:14" ht="24.75" customHeight="1" x14ac:dyDescent="0.2">
      <c r="B42" s="300"/>
      <c r="C42" s="155"/>
      <c r="D42" s="156" t="s">
        <v>25</v>
      </c>
      <c r="E42" s="156" t="s">
        <v>26</v>
      </c>
      <c r="F42" s="156" t="s">
        <v>27</v>
      </c>
      <c r="G42" s="156" t="s">
        <v>28</v>
      </c>
      <c r="H42" s="835" t="s">
        <v>476</v>
      </c>
      <c r="I42" s="835"/>
      <c r="J42" s="835"/>
    </row>
    <row r="43" spans="1:14" ht="63.75" customHeight="1" x14ac:dyDescent="0.2">
      <c r="A43" s="4">
        <v>1</v>
      </c>
      <c r="B43" s="300"/>
      <c r="C43" s="301" t="s">
        <v>652</v>
      </c>
      <c r="D43" s="283">
        <v>1</v>
      </c>
      <c r="E43" s="283"/>
      <c r="F43" s="283"/>
      <c r="G43" s="283"/>
      <c r="H43" s="928" t="s">
        <v>685</v>
      </c>
      <c r="I43" s="928"/>
      <c r="J43" s="928"/>
      <c r="K43" s="1004"/>
      <c r="L43" s="1005"/>
      <c r="M43" s="1005"/>
      <c r="N43" s="1005"/>
    </row>
    <row r="44" spans="1:14" ht="59.25" customHeight="1" x14ac:dyDescent="0.2">
      <c r="A44" s="4">
        <v>2</v>
      </c>
      <c r="B44" s="302"/>
      <c r="C44" s="301" t="s">
        <v>653</v>
      </c>
      <c r="D44" s="283">
        <v>1</v>
      </c>
      <c r="E44" s="283"/>
      <c r="F44" s="283"/>
      <c r="G44" s="283"/>
      <c r="H44" s="928" t="s">
        <v>685</v>
      </c>
      <c r="I44" s="928"/>
      <c r="J44" s="928"/>
      <c r="K44" s="303"/>
    </row>
    <row r="45" spans="1:14" ht="59.25" customHeight="1" x14ac:dyDescent="0.2">
      <c r="A45" s="4">
        <v>3</v>
      </c>
      <c r="B45" s="304"/>
      <c r="C45" s="305" t="s">
        <v>654</v>
      </c>
      <c r="D45" s="283"/>
      <c r="E45" s="283">
        <v>1</v>
      </c>
      <c r="F45" s="283"/>
      <c r="G45" s="283"/>
      <c r="H45" s="928" t="s">
        <v>686</v>
      </c>
      <c r="I45" s="928"/>
      <c r="J45" s="928"/>
      <c r="K45" s="303"/>
    </row>
    <row r="46" spans="1:14" ht="63" customHeight="1" x14ac:dyDescent="0.2">
      <c r="A46" s="4">
        <v>4</v>
      </c>
      <c r="B46" s="304"/>
      <c r="C46" s="301" t="s">
        <v>655</v>
      </c>
      <c r="D46" s="283"/>
      <c r="E46" s="283">
        <v>1</v>
      </c>
      <c r="F46" s="283"/>
      <c r="G46" s="283"/>
      <c r="H46" s="928" t="s">
        <v>687</v>
      </c>
      <c r="I46" s="928"/>
      <c r="J46" s="928"/>
      <c r="K46" s="303"/>
    </row>
    <row r="47" spans="1:14" ht="81" customHeight="1" x14ac:dyDescent="0.2">
      <c r="A47" s="4">
        <v>5</v>
      </c>
      <c r="B47" s="304"/>
      <c r="C47" s="301" t="s">
        <v>656</v>
      </c>
      <c r="D47" s="283"/>
      <c r="E47" s="283"/>
      <c r="F47" s="283">
        <v>1</v>
      </c>
      <c r="G47" s="283">
        <v>1</v>
      </c>
      <c r="H47" s="928" t="s">
        <v>688</v>
      </c>
      <c r="I47" s="928"/>
      <c r="J47" s="928"/>
      <c r="K47" s="303"/>
    </row>
    <row r="48" spans="1:14" s="285" customFormat="1" ht="37.5" customHeight="1" x14ac:dyDescent="0.25">
      <c r="A48" s="338"/>
      <c r="B48" s="1019" t="s">
        <v>472</v>
      </c>
      <c r="C48" s="1019"/>
      <c r="D48" s="306">
        <f>SUM(D43:D47)</f>
        <v>2</v>
      </c>
      <c r="E48" s="306">
        <f t="shared" ref="E48:G48" si="2">SUM(E43:E47)</f>
        <v>2</v>
      </c>
      <c r="F48" s="306">
        <f t="shared" si="2"/>
        <v>1</v>
      </c>
      <c r="G48" s="306">
        <f t="shared" si="2"/>
        <v>1</v>
      </c>
      <c r="H48" s="1020">
        <f>SUM(D48:G48)</f>
        <v>6</v>
      </c>
      <c r="I48" s="1020"/>
      <c r="J48" s="1021"/>
      <c r="K48" s="1004"/>
      <c r="L48" s="1005"/>
      <c r="M48" s="1005"/>
      <c r="N48" s="1005"/>
    </row>
    <row r="49" spans="1:14" ht="45" customHeight="1" x14ac:dyDescent="0.2">
      <c r="B49" s="907" t="s">
        <v>689</v>
      </c>
      <c r="C49" s="908"/>
      <c r="D49" s="908"/>
      <c r="E49" s="908"/>
      <c r="F49" s="908"/>
      <c r="G49" s="908"/>
      <c r="H49" s="908"/>
      <c r="I49" s="908"/>
      <c r="J49" s="909"/>
      <c r="K49" s="1022"/>
      <c r="L49" s="1023"/>
      <c r="M49" s="1023"/>
    </row>
    <row r="50" spans="1:14" ht="24.75" customHeight="1" x14ac:dyDescent="0.2">
      <c r="A50" s="4">
        <v>1</v>
      </c>
      <c r="B50" s="1011" t="s">
        <v>328</v>
      </c>
      <c r="C50" s="1012"/>
      <c r="D50" s="1012"/>
      <c r="E50" s="1012"/>
      <c r="F50" s="1012"/>
      <c r="G50" s="1012"/>
      <c r="H50" s="1012"/>
      <c r="I50" s="307">
        <v>0.05</v>
      </c>
      <c r="J50" s="308">
        <f>+(D66+F66)*I50/H66</f>
        <v>0</v>
      </c>
      <c r="K50" s="303"/>
    </row>
    <row r="51" spans="1:14" ht="57" customHeight="1" x14ac:dyDescent="0.2">
      <c r="B51" s="309"/>
      <c r="C51" s="310" t="s">
        <v>464</v>
      </c>
      <c r="D51" s="1013" t="s">
        <v>465</v>
      </c>
      <c r="E51" s="1014"/>
      <c r="F51" s="1014"/>
      <c r="G51" s="1014"/>
      <c r="H51" s="1015"/>
      <c r="I51" s="311" t="s">
        <v>114</v>
      </c>
      <c r="J51" s="311" t="s">
        <v>331</v>
      </c>
      <c r="K51" s="1004"/>
      <c r="L51" s="1005"/>
      <c r="M51" s="1005"/>
      <c r="N51" s="1005"/>
    </row>
    <row r="52" spans="1:14" ht="19.5" customHeight="1" x14ac:dyDescent="0.2">
      <c r="B52" s="126">
        <v>1</v>
      </c>
      <c r="D52" s="1016"/>
      <c r="E52" s="1017"/>
      <c r="F52" s="1017"/>
      <c r="G52" s="1017"/>
      <c r="H52" s="1018"/>
      <c r="I52" s="290">
        <v>100</v>
      </c>
      <c r="J52" s="312">
        <f>I52/$I$64</f>
        <v>0.15384615384615385</v>
      </c>
      <c r="K52" s="50"/>
    </row>
    <row r="53" spans="1:14" ht="19.5" customHeight="1" x14ac:dyDescent="0.2">
      <c r="B53" s="126">
        <v>2</v>
      </c>
      <c r="C53" s="310"/>
      <c r="D53" s="1016"/>
      <c r="E53" s="1017"/>
      <c r="F53" s="1017"/>
      <c r="G53" s="1017"/>
      <c r="H53" s="1018"/>
      <c r="I53" s="290">
        <v>90</v>
      </c>
      <c r="J53" s="312">
        <f t="shared" ref="J53:J64" si="3">I53/$I$64</f>
        <v>0.13846153846153847</v>
      </c>
    </row>
    <row r="54" spans="1:14" ht="19.5" customHeight="1" x14ac:dyDescent="0.2">
      <c r="B54" s="126">
        <v>3</v>
      </c>
      <c r="C54" s="310"/>
      <c r="D54" s="1016"/>
      <c r="E54" s="1017"/>
      <c r="F54" s="1017"/>
      <c r="G54" s="1017"/>
      <c r="H54" s="1018"/>
      <c r="I54" s="290">
        <v>80</v>
      </c>
      <c r="J54" s="312">
        <f t="shared" si="3"/>
        <v>0.12307692307692308</v>
      </c>
    </row>
    <row r="55" spans="1:14" ht="19.5" customHeight="1" x14ac:dyDescent="0.2">
      <c r="B55" s="126">
        <v>4</v>
      </c>
      <c r="C55" s="339"/>
      <c r="D55" s="1016"/>
      <c r="E55" s="1017"/>
      <c r="F55" s="1017"/>
      <c r="G55" s="1017"/>
      <c r="H55" s="1018"/>
      <c r="I55" s="290">
        <v>70</v>
      </c>
      <c r="J55" s="312">
        <f t="shared" si="3"/>
        <v>0.1076923076923077</v>
      </c>
    </row>
    <row r="56" spans="1:14" ht="19.5" customHeight="1" x14ac:dyDescent="0.2">
      <c r="B56" s="126">
        <v>5</v>
      </c>
      <c r="C56" s="310"/>
      <c r="D56" s="1016"/>
      <c r="E56" s="1017"/>
      <c r="F56" s="1017"/>
      <c r="G56" s="1017"/>
      <c r="H56" s="1018"/>
      <c r="I56" s="290">
        <v>60</v>
      </c>
      <c r="J56" s="312">
        <f t="shared" si="3"/>
        <v>9.2307692307692313E-2</v>
      </c>
    </row>
    <row r="57" spans="1:14" ht="19.5" customHeight="1" x14ac:dyDescent="0.2">
      <c r="B57" s="126">
        <v>6</v>
      </c>
      <c r="C57" s="310"/>
      <c r="D57" s="1016"/>
      <c r="E57" s="1017"/>
      <c r="F57" s="1017"/>
      <c r="G57" s="1017"/>
      <c r="H57" s="1018"/>
      <c r="I57" s="290">
        <v>50</v>
      </c>
      <c r="J57" s="312">
        <f t="shared" si="3"/>
        <v>7.6923076923076927E-2</v>
      </c>
    </row>
    <row r="58" spans="1:14" ht="19.5" customHeight="1" x14ac:dyDescent="0.2">
      <c r="B58" s="126">
        <v>7</v>
      </c>
      <c r="C58" s="310"/>
      <c r="D58" s="1016"/>
      <c r="E58" s="1017"/>
      <c r="F58" s="1017"/>
      <c r="G58" s="1017"/>
      <c r="H58" s="1018"/>
      <c r="I58" s="290">
        <v>40</v>
      </c>
      <c r="J58" s="312">
        <f t="shared" si="3"/>
        <v>6.1538461538461542E-2</v>
      </c>
    </row>
    <row r="59" spans="1:14" ht="19.5" customHeight="1" x14ac:dyDescent="0.2">
      <c r="B59" s="126">
        <v>8</v>
      </c>
      <c r="C59" s="310"/>
      <c r="D59" s="1016"/>
      <c r="E59" s="1017"/>
      <c r="F59" s="1017"/>
      <c r="G59" s="1017"/>
      <c r="H59" s="1018"/>
      <c r="I59" s="290">
        <v>30</v>
      </c>
      <c r="J59" s="312">
        <f t="shared" si="3"/>
        <v>4.6153846153846156E-2</v>
      </c>
    </row>
    <row r="60" spans="1:14" ht="19.5" customHeight="1" x14ac:dyDescent="0.2">
      <c r="B60" s="313">
        <v>9</v>
      </c>
      <c r="C60" s="340"/>
      <c r="D60" s="1016"/>
      <c r="E60" s="1017"/>
      <c r="F60" s="1017"/>
      <c r="G60" s="1017"/>
      <c r="H60" s="1018"/>
      <c r="I60" s="341">
        <v>20</v>
      </c>
      <c r="J60" s="312">
        <f t="shared" si="3"/>
        <v>3.0769230769230771E-2</v>
      </c>
    </row>
    <row r="61" spans="1:14" ht="19.5" customHeight="1" x14ac:dyDescent="0.2">
      <c r="B61" s="313">
        <v>10</v>
      </c>
      <c r="C61" s="340"/>
      <c r="D61" s="1016"/>
      <c r="E61" s="1017"/>
      <c r="F61" s="1017"/>
      <c r="G61" s="1017"/>
      <c r="H61" s="1018"/>
      <c r="I61" s="341">
        <v>10</v>
      </c>
      <c r="J61" s="312">
        <f t="shared" si="3"/>
        <v>1.5384615384615385E-2</v>
      </c>
    </row>
    <row r="62" spans="1:14" ht="19.5" customHeight="1" x14ac:dyDescent="0.2">
      <c r="B62" s="309"/>
      <c r="C62" s="314" t="s">
        <v>332</v>
      </c>
      <c r="D62" s="1024"/>
      <c r="E62" s="1024"/>
      <c r="F62" s="1024"/>
      <c r="G62" s="1024"/>
      <c r="H62" s="1025"/>
      <c r="I62" s="341">
        <f>SUM(I52:I61)</f>
        <v>550</v>
      </c>
      <c r="J62" s="312">
        <f t="shared" si="3"/>
        <v>0.84615384615384615</v>
      </c>
    </row>
    <row r="63" spans="1:14" ht="19.5" customHeight="1" x14ac:dyDescent="0.2">
      <c r="B63" s="309"/>
      <c r="C63" s="314" t="s">
        <v>548</v>
      </c>
      <c r="D63" s="1024"/>
      <c r="E63" s="1024"/>
      <c r="F63" s="1024"/>
      <c r="G63" s="1024"/>
      <c r="H63" s="1025"/>
      <c r="I63" s="341">
        <v>100</v>
      </c>
      <c r="J63" s="312">
        <f t="shared" si="3"/>
        <v>0.15384615384615385</v>
      </c>
    </row>
    <row r="64" spans="1:14" ht="19.5" customHeight="1" x14ac:dyDescent="0.2">
      <c r="B64" s="315"/>
      <c r="C64" s="316" t="s">
        <v>242</v>
      </c>
      <c r="D64" s="1024"/>
      <c r="E64" s="1024"/>
      <c r="F64" s="1024"/>
      <c r="G64" s="1024"/>
      <c r="H64" s="1025"/>
      <c r="I64" s="342">
        <f>I62+I63</f>
        <v>650</v>
      </c>
      <c r="J64" s="312">
        <f t="shared" si="3"/>
        <v>1</v>
      </c>
    </row>
    <row r="65" spans="1:10" ht="19.5" customHeight="1" x14ac:dyDescent="0.2">
      <c r="B65" s="1026" t="s">
        <v>657</v>
      </c>
      <c r="C65" s="1027"/>
      <c r="D65" s="317" t="s">
        <v>25</v>
      </c>
      <c r="E65" s="317" t="s">
        <v>26</v>
      </c>
      <c r="F65" s="317" t="s">
        <v>27</v>
      </c>
      <c r="G65" s="317" t="s">
        <v>28</v>
      </c>
      <c r="H65" s="318"/>
      <c r="I65" s="319"/>
      <c r="J65" s="320"/>
    </row>
    <row r="66" spans="1:10" s="322" customFormat="1" ht="19.5" customHeight="1" x14ac:dyDescent="0.2">
      <c r="A66" s="343"/>
      <c r="B66" s="1028"/>
      <c r="C66" s="1029"/>
      <c r="D66" s="321"/>
      <c r="E66" s="321">
        <v>1</v>
      </c>
      <c r="F66" s="321"/>
      <c r="G66" s="321"/>
      <c r="H66" s="1030">
        <f>+D66+E66+F66+G66</f>
        <v>1</v>
      </c>
      <c r="I66" s="1031"/>
      <c r="J66" s="1032"/>
    </row>
    <row r="67" spans="1:10" ht="41.25" customHeight="1" x14ac:dyDescent="0.2">
      <c r="B67" s="907" t="s">
        <v>690</v>
      </c>
      <c r="C67" s="908"/>
      <c r="D67" s="908"/>
      <c r="E67" s="908"/>
      <c r="F67" s="908"/>
      <c r="G67" s="908"/>
      <c r="H67" s="908"/>
      <c r="I67" s="908"/>
      <c r="J67" s="909"/>
    </row>
    <row r="68" spans="1:10" ht="24.75" customHeight="1" x14ac:dyDescent="0.2">
      <c r="B68" s="1010" t="s">
        <v>552</v>
      </c>
      <c r="C68" s="1010"/>
      <c r="D68" s="1010"/>
      <c r="E68" s="1010"/>
      <c r="F68" s="1010"/>
      <c r="G68" s="1010"/>
      <c r="H68" s="1010"/>
      <c r="I68" s="286">
        <v>0.05</v>
      </c>
      <c r="J68" s="287">
        <f>(D77+F77)*I68/H77</f>
        <v>3.125E-2</v>
      </c>
    </row>
    <row r="69" spans="1:10" ht="24.75" customHeight="1" x14ac:dyDescent="0.2">
      <c r="B69" s="323"/>
      <c r="C69" s="317" t="s">
        <v>113</v>
      </c>
      <c r="D69" s="317" t="s">
        <v>25</v>
      </c>
      <c r="E69" s="317" t="s">
        <v>26</v>
      </c>
      <c r="F69" s="317" t="s">
        <v>27</v>
      </c>
      <c r="G69" s="317" t="s">
        <v>28</v>
      </c>
      <c r="H69" s="1033"/>
      <c r="I69" s="1033"/>
      <c r="J69" s="1034"/>
    </row>
    <row r="70" spans="1:10" ht="24.75" customHeight="1" x14ac:dyDescent="0.2">
      <c r="A70" s="4">
        <v>1</v>
      </c>
      <c r="B70" s="300"/>
      <c r="C70" s="325" t="s">
        <v>553</v>
      </c>
      <c r="D70" s="283">
        <v>1</v>
      </c>
      <c r="E70" s="283"/>
      <c r="F70" s="283"/>
      <c r="G70" s="283"/>
      <c r="H70" s="903" t="s">
        <v>691</v>
      </c>
      <c r="I70" s="903"/>
      <c r="J70" s="903"/>
    </row>
    <row r="71" spans="1:10" ht="24.75" customHeight="1" x14ac:dyDescent="0.2">
      <c r="A71" s="4">
        <v>2</v>
      </c>
      <c r="B71" s="300"/>
      <c r="C71" s="325" t="s">
        <v>555</v>
      </c>
      <c r="D71" s="283">
        <v>1</v>
      </c>
      <c r="E71" s="283"/>
      <c r="F71" s="283"/>
      <c r="G71" s="283"/>
      <c r="H71" s="903" t="s">
        <v>692</v>
      </c>
      <c r="I71" s="903"/>
      <c r="J71" s="903"/>
    </row>
    <row r="72" spans="1:10" ht="24.75" customHeight="1" x14ac:dyDescent="0.2">
      <c r="A72" s="4">
        <v>3</v>
      </c>
      <c r="B72" s="300"/>
      <c r="C72" s="326" t="s">
        <v>658</v>
      </c>
      <c r="D72" s="283">
        <v>1</v>
      </c>
      <c r="E72" s="283"/>
      <c r="F72" s="283"/>
      <c r="G72" s="283"/>
      <c r="H72" s="903" t="s">
        <v>693</v>
      </c>
      <c r="I72" s="903"/>
      <c r="J72" s="903"/>
    </row>
    <row r="73" spans="1:10" ht="24.75" customHeight="1" x14ac:dyDescent="0.2">
      <c r="A73" s="4">
        <v>4</v>
      </c>
      <c r="B73" s="300"/>
      <c r="C73" s="326" t="s">
        <v>561</v>
      </c>
      <c r="D73" s="283">
        <v>1</v>
      </c>
      <c r="E73" s="283"/>
      <c r="F73" s="283"/>
      <c r="G73" s="283"/>
      <c r="H73" s="903" t="s">
        <v>694</v>
      </c>
      <c r="I73" s="903"/>
      <c r="J73" s="903"/>
    </row>
    <row r="74" spans="1:10" ht="24.75" customHeight="1" x14ac:dyDescent="0.2">
      <c r="A74" s="4">
        <v>5</v>
      </c>
      <c r="B74" s="300"/>
      <c r="C74" s="325" t="s">
        <v>562</v>
      </c>
      <c r="D74" s="283"/>
      <c r="E74" s="283">
        <v>1</v>
      </c>
      <c r="F74" s="283"/>
      <c r="G74" s="283"/>
      <c r="H74" s="903" t="s">
        <v>695</v>
      </c>
      <c r="I74" s="903"/>
      <c r="J74" s="903"/>
    </row>
    <row r="75" spans="1:10" ht="24.75" customHeight="1" x14ac:dyDescent="0.2">
      <c r="A75" s="4">
        <v>6</v>
      </c>
      <c r="B75" s="300"/>
      <c r="C75" s="326" t="s">
        <v>564</v>
      </c>
      <c r="D75" s="283"/>
      <c r="E75" s="283">
        <v>1</v>
      </c>
      <c r="F75" s="283"/>
      <c r="G75" s="283"/>
      <c r="H75" s="903" t="s">
        <v>696</v>
      </c>
      <c r="I75" s="903"/>
      <c r="J75" s="903"/>
    </row>
    <row r="76" spans="1:10" ht="24.75" customHeight="1" x14ac:dyDescent="0.2">
      <c r="A76" s="4">
        <v>7</v>
      </c>
      <c r="B76" s="300"/>
      <c r="C76" s="325" t="s">
        <v>559</v>
      </c>
      <c r="D76" s="283"/>
      <c r="E76" s="283">
        <v>1</v>
      </c>
      <c r="F76" s="283">
        <v>1</v>
      </c>
      <c r="G76" s="283"/>
      <c r="H76" s="903" t="s">
        <v>697</v>
      </c>
      <c r="I76" s="903"/>
      <c r="J76" s="903"/>
    </row>
    <row r="77" spans="1:10" s="285" customFormat="1" ht="24.75" customHeight="1" x14ac:dyDescent="0.25">
      <c r="A77" s="338"/>
      <c r="B77" s="1019" t="s">
        <v>659</v>
      </c>
      <c r="C77" s="1019"/>
      <c r="D77" s="327">
        <f>SUM(D70:D76)</f>
        <v>4</v>
      </c>
      <c r="E77" s="327">
        <f>SUM(E70:E76)</f>
        <v>3</v>
      </c>
      <c r="F77" s="327">
        <f>SUM(F70:F76)</f>
        <v>1</v>
      </c>
      <c r="G77" s="327">
        <f>SUM(G70:G76)</f>
        <v>0</v>
      </c>
      <c r="H77" s="994">
        <f>+D77+E77+F77+G77</f>
        <v>8</v>
      </c>
      <c r="I77" s="994"/>
      <c r="J77" s="994"/>
    </row>
    <row r="78" spans="1:10" ht="48.75" customHeight="1" x14ac:dyDescent="0.2">
      <c r="B78" s="1037" t="s">
        <v>683</v>
      </c>
      <c r="C78" s="1037"/>
      <c r="D78" s="1037"/>
      <c r="E78" s="1037"/>
      <c r="F78" s="1037"/>
      <c r="G78" s="1037"/>
      <c r="H78" s="1037"/>
      <c r="I78" s="1037"/>
      <c r="J78" s="1037"/>
    </row>
    <row r="79" spans="1:10" ht="24.75" customHeight="1" x14ac:dyDescent="0.2">
      <c r="B79" s="1038" t="s">
        <v>466</v>
      </c>
      <c r="C79" s="1038"/>
      <c r="D79" s="1038"/>
      <c r="E79" s="1038"/>
      <c r="F79" s="1038"/>
      <c r="G79" s="1038"/>
      <c r="H79" s="1038"/>
      <c r="I79" s="328">
        <v>0.05</v>
      </c>
      <c r="J79" s="328">
        <f>(D82+F82)*I79/H82</f>
        <v>2.5000000000000001E-2</v>
      </c>
    </row>
    <row r="80" spans="1:10" ht="24.75" customHeight="1" x14ac:dyDescent="0.2">
      <c r="B80" s="1039"/>
      <c r="C80" s="278"/>
      <c r="D80" s="288" t="s">
        <v>25</v>
      </c>
      <c r="E80" s="288" t="s">
        <v>26</v>
      </c>
      <c r="F80" s="288" t="s">
        <v>27</v>
      </c>
      <c r="G80" s="288" t="s">
        <v>28</v>
      </c>
      <c r="H80" s="1036" t="s">
        <v>476</v>
      </c>
      <c r="I80" s="1036"/>
      <c r="J80" s="1036"/>
    </row>
    <row r="81" spans="1:10" ht="63" customHeight="1" x14ac:dyDescent="0.2">
      <c r="A81" s="4">
        <v>1</v>
      </c>
      <c r="B81" s="1040"/>
      <c r="C81" s="329" t="s">
        <v>660</v>
      </c>
      <c r="D81" s="330">
        <v>1</v>
      </c>
      <c r="E81" s="330">
        <v>1</v>
      </c>
      <c r="F81" s="330"/>
      <c r="G81" s="330"/>
      <c r="H81" s="1041" t="s">
        <v>698</v>
      </c>
      <c r="I81" s="1041"/>
      <c r="J81" s="1041"/>
    </row>
    <row r="82" spans="1:10" s="285" customFormat="1" ht="24.75" customHeight="1" x14ac:dyDescent="0.25">
      <c r="A82" s="338"/>
      <c r="B82" s="993" t="s">
        <v>340</v>
      </c>
      <c r="C82" s="993"/>
      <c r="D82" s="331">
        <f>SUM(D81:D81)</f>
        <v>1</v>
      </c>
      <c r="E82" s="331">
        <f>SUM(E81:E81)</f>
        <v>1</v>
      </c>
      <c r="F82" s="331">
        <f>SUM(F81:F81)</f>
        <v>0</v>
      </c>
      <c r="G82" s="331">
        <f>SUM(G81:G81)</f>
        <v>0</v>
      </c>
      <c r="H82" s="1042">
        <f>+D82+E82+F82+G82</f>
        <v>2</v>
      </c>
      <c r="I82" s="1042"/>
      <c r="J82" s="1042"/>
    </row>
    <row r="83" spans="1:10" ht="48" customHeight="1" x14ac:dyDescent="0.2">
      <c r="B83" s="907" t="s">
        <v>699</v>
      </c>
      <c r="C83" s="908"/>
      <c r="D83" s="908"/>
      <c r="E83" s="908"/>
      <c r="F83" s="908"/>
      <c r="G83" s="908"/>
      <c r="H83" s="908"/>
      <c r="I83" s="908"/>
      <c r="J83" s="909"/>
    </row>
    <row r="84" spans="1:10" ht="24.75" customHeight="1" x14ac:dyDescent="0.2">
      <c r="B84" s="1035" t="s">
        <v>341</v>
      </c>
      <c r="C84" s="1035"/>
      <c r="D84" s="1035"/>
      <c r="E84" s="1035"/>
      <c r="F84" s="1035"/>
      <c r="G84" s="1035"/>
      <c r="H84" s="1035"/>
      <c r="I84" s="328">
        <v>0.1</v>
      </c>
      <c r="J84" s="328">
        <f>(D88+F88)*I84/H88</f>
        <v>6.6666666666666666E-2</v>
      </c>
    </row>
    <row r="85" spans="1:10" ht="24.75" customHeight="1" x14ac:dyDescent="0.2">
      <c r="B85" s="324"/>
      <c r="C85" s="278"/>
      <c r="D85" s="288" t="s">
        <v>25</v>
      </c>
      <c r="E85" s="288" t="s">
        <v>26</v>
      </c>
      <c r="F85" s="288" t="s">
        <v>27</v>
      </c>
      <c r="G85" s="288" t="s">
        <v>28</v>
      </c>
      <c r="H85" s="1036" t="s">
        <v>476</v>
      </c>
      <c r="I85" s="1036"/>
      <c r="J85" s="1036"/>
    </row>
    <row r="86" spans="1:10" ht="24.75" customHeight="1" x14ac:dyDescent="0.2">
      <c r="A86" s="4">
        <v>1</v>
      </c>
      <c r="B86" s="324"/>
      <c r="C86" s="332" t="s">
        <v>661</v>
      </c>
      <c r="D86" s="283">
        <v>1</v>
      </c>
      <c r="E86" s="283"/>
      <c r="F86" s="283"/>
      <c r="G86" s="283"/>
      <c r="H86" s="903" t="s">
        <v>700</v>
      </c>
      <c r="I86" s="903"/>
      <c r="J86" s="903"/>
    </row>
    <row r="87" spans="1:10" ht="57.75" customHeight="1" x14ac:dyDescent="0.2">
      <c r="A87" s="4">
        <v>2</v>
      </c>
      <c r="B87" s="324"/>
      <c r="C87" s="329" t="s">
        <v>662</v>
      </c>
      <c r="D87" s="283">
        <v>1</v>
      </c>
      <c r="E87" s="283">
        <v>1</v>
      </c>
      <c r="F87" s="283"/>
      <c r="G87" s="283"/>
      <c r="H87" s="903" t="s">
        <v>701</v>
      </c>
      <c r="I87" s="903"/>
      <c r="J87" s="903"/>
    </row>
    <row r="88" spans="1:10" s="285" customFormat="1" ht="24.75" customHeight="1" x14ac:dyDescent="0.25">
      <c r="A88" s="338"/>
      <c r="B88" s="993" t="s">
        <v>343</v>
      </c>
      <c r="C88" s="993"/>
      <c r="D88" s="327">
        <f>SUM(D86:D87)</f>
        <v>2</v>
      </c>
      <c r="E88" s="327">
        <f>SUM(E86:E87)</f>
        <v>1</v>
      </c>
      <c r="F88" s="327">
        <f>SUM(F86:F87)</f>
        <v>0</v>
      </c>
      <c r="G88" s="327">
        <f>SUM(G86:G87)</f>
        <v>0</v>
      </c>
      <c r="H88" s="994">
        <f>+D88+E88+F88+G88</f>
        <v>3</v>
      </c>
      <c r="I88" s="994"/>
      <c r="J88" s="994"/>
    </row>
    <row r="89" spans="1:10" ht="20.25" customHeight="1" x14ac:dyDescent="0.2">
      <c r="B89" s="907" t="s">
        <v>684</v>
      </c>
      <c r="C89" s="908"/>
      <c r="D89" s="908"/>
      <c r="E89" s="908"/>
      <c r="F89" s="908"/>
      <c r="G89" s="908"/>
      <c r="H89" s="908"/>
      <c r="I89" s="908"/>
      <c r="J89" s="909"/>
    </row>
    <row r="90" spans="1:10" ht="24.75" customHeight="1" x14ac:dyDescent="0.2">
      <c r="B90" s="1010" t="s">
        <v>344</v>
      </c>
      <c r="C90" s="1010"/>
      <c r="D90" s="1010"/>
      <c r="E90" s="1010"/>
      <c r="F90" s="1010"/>
      <c r="G90" s="1010"/>
      <c r="H90" s="1010"/>
      <c r="I90" s="286">
        <v>0.1</v>
      </c>
      <c r="J90" s="287">
        <f>(D100+F100)*I90/H100</f>
        <v>3.333333333333334E-2</v>
      </c>
    </row>
    <row r="91" spans="1:10" ht="24.75" customHeight="1" x14ac:dyDescent="0.2">
      <c r="B91" s="300"/>
      <c r="C91" s="155"/>
      <c r="D91" s="156" t="s">
        <v>25</v>
      </c>
      <c r="E91" s="156" t="s">
        <v>26</v>
      </c>
      <c r="F91" s="156" t="s">
        <v>27</v>
      </c>
      <c r="G91" s="156" t="s">
        <v>28</v>
      </c>
      <c r="H91" s="835" t="s">
        <v>476</v>
      </c>
      <c r="I91" s="835"/>
      <c r="J91" s="835"/>
    </row>
    <row r="92" spans="1:10" ht="72.75" customHeight="1" x14ac:dyDescent="0.2">
      <c r="A92" s="4">
        <v>1</v>
      </c>
      <c r="B92" s="300"/>
      <c r="C92" s="333" t="s">
        <v>663</v>
      </c>
      <c r="D92" s="283">
        <v>1</v>
      </c>
      <c r="E92" s="283"/>
      <c r="F92" s="283"/>
      <c r="G92" s="283"/>
      <c r="H92" s="824" t="s">
        <v>702</v>
      </c>
      <c r="I92" s="825"/>
      <c r="J92" s="826"/>
    </row>
    <row r="93" spans="1:10" ht="72.75" customHeight="1" x14ac:dyDescent="0.2">
      <c r="A93" s="4">
        <v>2</v>
      </c>
      <c r="B93" s="300"/>
      <c r="C93" s="333" t="s">
        <v>664</v>
      </c>
      <c r="D93" s="283">
        <v>1</v>
      </c>
      <c r="E93" s="283"/>
      <c r="F93" s="283"/>
      <c r="G93" s="283"/>
      <c r="H93" s="824" t="s">
        <v>703</v>
      </c>
      <c r="I93" s="825"/>
      <c r="J93" s="826"/>
    </row>
    <row r="94" spans="1:10" ht="72.75" customHeight="1" x14ac:dyDescent="0.2">
      <c r="A94" s="4">
        <v>3</v>
      </c>
      <c r="B94" s="300"/>
      <c r="C94" s="333" t="s">
        <v>665</v>
      </c>
      <c r="D94" s="283"/>
      <c r="E94" s="283">
        <v>1</v>
      </c>
      <c r="F94" s="283"/>
      <c r="G94" s="283"/>
      <c r="H94" s="824" t="s">
        <v>704</v>
      </c>
      <c r="I94" s="825"/>
      <c r="J94" s="826"/>
    </row>
    <row r="95" spans="1:10" ht="72.75" customHeight="1" x14ac:dyDescent="0.2">
      <c r="A95" s="4">
        <v>4</v>
      </c>
      <c r="B95" s="300"/>
      <c r="C95" s="333" t="s">
        <v>666</v>
      </c>
      <c r="D95" s="283"/>
      <c r="E95" s="283">
        <v>1</v>
      </c>
      <c r="F95" s="283"/>
      <c r="G95" s="283"/>
      <c r="H95" s="824" t="s">
        <v>705</v>
      </c>
      <c r="I95" s="825"/>
      <c r="J95" s="826"/>
    </row>
    <row r="96" spans="1:10" ht="72.75" customHeight="1" x14ac:dyDescent="0.2">
      <c r="A96" s="4">
        <v>5</v>
      </c>
      <c r="B96" s="300"/>
      <c r="C96" s="333" t="s">
        <v>667</v>
      </c>
      <c r="D96" s="283"/>
      <c r="E96" s="283">
        <v>1</v>
      </c>
      <c r="F96" s="283"/>
      <c r="G96" s="283"/>
      <c r="H96" s="824" t="s">
        <v>706</v>
      </c>
      <c r="I96" s="825"/>
      <c r="J96" s="826"/>
    </row>
    <row r="97" spans="1:10" ht="72.75" customHeight="1" x14ac:dyDescent="0.2">
      <c r="A97" s="4">
        <v>6</v>
      </c>
      <c r="B97" s="300"/>
      <c r="C97" s="333" t="s">
        <v>668</v>
      </c>
      <c r="D97" s="283"/>
      <c r="E97" s="283">
        <v>1</v>
      </c>
      <c r="F97" s="283"/>
      <c r="G97" s="283"/>
      <c r="H97" s="824" t="s">
        <v>707</v>
      </c>
      <c r="I97" s="825"/>
      <c r="J97" s="826"/>
    </row>
    <row r="98" spans="1:10" ht="72.75" customHeight="1" x14ac:dyDescent="0.2">
      <c r="A98" s="4">
        <v>7</v>
      </c>
      <c r="B98" s="302"/>
      <c r="C98" s="333" t="s">
        <v>669</v>
      </c>
      <c r="D98" s="283"/>
      <c r="E98" s="283">
        <v>1</v>
      </c>
      <c r="F98" s="283"/>
      <c r="G98" s="283"/>
      <c r="H98" s="824" t="s">
        <v>708</v>
      </c>
      <c r="I98" s="825"/>
      <c r="J98" s="826"/>
    </row>
    <row r="99" spans="1:10" ht="24.75" customHeight="1" x14ac:dyDescent="0.2">
      <c r="A99" s="4">
        <v>8</v>
      </c>
      <c r="B99" s="302"/>
      <c r="C99" s="333" t="s">
        <v>600</v>
      </c>
      <c r="D99" s="283">
        <v>1</v>
      </c>
      <c r="E99" s="283"/>
      <c r="F99" s="283"/>
      <c r="G99" s="283">
        <v>1</v>
      </c>
      <c r="H99" s="833"/>
      <c r="I99" s="833"/>
      <c r="J99" s="833"/>
    </row>
    <row r="100" spans="1:10" s="285" customFormat="1" ht="24.75" customHeight="1" x14ac:dyDescent="0.25">
      <c r="A100" s="338"/>
      <c r="B100" s="993" t="s">
        <v>353</v>
      </c>
      <c r="C100" s="993"/>
      <c r="D100" s="327">
        <f>SUM(D92:D99)</f>
        <v>3</v>
      </c>
      <c r="E100" s="327">
        <f t="shared" ref="E100:G100" si="4">SUM(E92:E99)</f>
        <v>5</v>
      </c>
      <c r="F100" s="327">
        <f t="shared" si="4"/>
        <v>0</v>
      </c>
      <c r="G100" s="327">
        <f t="shared" si="4"/>
        <v>1</v>
      </c>
      <c r="H100" s="994">
        <f>+D100+E100+F100+G100</f>
        <v>9</v>
      </c>
      <c r="I100" s="994"/>
      <c r="J100" s="994"/>
    </row>
    <row r="101" spans="1:10" ht="45" customHeight="1" x14ac:dyDescent="0.2">
      <c r="B101" s="907" t="s">
        <v>683</v>
      </c>
      <c r="C101" s="908"/>
      <c r="D101" s="908"/>
      <c r="E101" s="908"/>
      <c r="F101" s="908"/>
      <c r="G101" s="908"/>
      <c r="H101" s="908"/>
      <c r="I101" s="908"/>
      <c r="J101" s="909"/>
    </row>
    <row r="102" spans="1:10" ht="24.75" customHeight="1" x14ac:dyDescent="0.2">
      <c r="B102" s="1010" t="s">
        <v>354</v>
      </c>
      <c r="C102" s="1010"/>
      <c r="D102" s="1010"/>
      <c r="E102" s="1010"/>
      <c r="F102" s="1010"/>
      <c r="G102" s="1010"/>
      <c r="H102" s="1010"/>
      <c r="I102" s="286">
        <v>0.2</v>
      </c>
      <c r="J102" s="287">
        <f>(D116+F116)*I102/H116</f>
        <v>0.1111111111111111</v>
      </c>
    </row>
    <row r="103" spans="1:10" ht="24.75" customHeight="1" x14ac:dyDescent="0.2">
      <c r="B103" s="300"/>
      <c r="C103" s="155"/>
      <c r="D103" s="156" t="s">
        <v>25</v>
      </c>
      <c r="E103" s="156" t="s">
        <v>26</v>
      </c>
      <c r="F103" s="156" t="s">
        <v>27</v>
      </c>
      <c r="G103" s="156" t="s">
        <v>28</v>
      </c>
      <c r="H103" s="835" t="s">
        <v>476</v>
      </c>
      <c r="I103" s="835"/>
      <c r="J103" s="835"/>
    </row>
    <row r="104" spans="1:10" ht="89.25" customHeight="1" x14ac:dyDescent="0.2">
      <c r="A104" s="4">
        <v>1</v>
      </c>
      <c r="B104" s="300"/>
      <c r="C104" s="301" t="s">
        <v>670</v>
      </c>
      <c r="D104" s="295">
        <v>1</v>
      </c>
      <c r="E104" s="295"/>
      <c r="F104" s="295"/>
      <c r="G104" s="295"/>
      <c r="H104" s="824" t="s">
        <v>709</v>
      </c>
      <c r="I104" s="825"/>
      <c r="J104" s="826"/>
    </row>
    <row r="105" spans="1:10" ht="131.25" customHeight="1" x14ac:dyDescent="0.2">
      <c r="A105" s="4">
        <v>2</v>
      </c>
      <c r="B105" s="300"/>
      <c r="C105" s="301" t="s">
        <v>671</v>
      </c>
      <c r="D105" s="295"/>
      <c r="E105" s="295">
        <v>1</v>
      </c>
      <c r="F105" s="295"/>
      <c r="G105" s="295"/>
      <c r="H105" s="824" t="s">
        <v>709</v>
      </c>
      <c r="I105" s="825"/>
      <c r="J105" s="826"/>
    </row>
    <row r="106" spans="1:10" ht="72" customHeight="1" x14ac:dyDescent="0.2">
      <c r="A106" s="4">
        <v>3</v>
      </c>
      <c r="B106" s="300"/>
      <c r="C106" s="301" t="s">
        <v>672</v>
      </c>
      <c r="D106" s="295"/>
      <c r="E106" s="295"/>
      <c r="F106" s="295">
        <v>1</v>
      </c>
      <c r="G106" s="295"/>
      <c r="H106" s="824" t="s">
        <v>709</v>
      </c>
      <c r="I106" s="825"/>
      <c r="J106" s="826"/>
    </row>
    <row r="107" spans="1:10" ht="72" customHeight="1" x14ac:dyDescent="0.2">
      <c r="A107" s="4">
        <v>4</v>
      </c>
      <c r="B107" s="300"/>
      <c r="C107" s="301" t="s">
        <v>673</v>
      </c>
      <c r="D107" s="295"/>
      <c r="E107" s="295"/>
      <c r="F107" s="295"/>
      <c r="G107" s="295">
        <v>1</v>
      </c>
      <c r="H107" s="928" t="s">
        <v>710</v>
      </c>
      <c r="I107" s="928"/>
      <c r="J107" s="928"/>
    </row>
    <row r="108" spans="1:10" ht="72" customHeight="1" x14ac:dyDescent="0.2">
      <c r="A108" s="4">
        <v>5</v>
      </c>
      <c r="B108" s="300"/>
      <c r="C108" s="301" t="s">
        <v>674</v>
      </c>
      <c r="D108" s="295"/>
      <c r="E108" s="295"/>
      <c r="F108" s="295">
        <v>1</v>
      </c>
      <c r="G108" s="295"/>
      <c r="H108" s="928" t="s">
        <v>711</v>
      </c>
      <c r="I108" s="928"/>
      <c r="J108" s="928"/>
    </row>
    <row r="109" spans="1:10" ht="72" customHeight="1" x14ac:dyDescent="0.2">
      <c r="A109" s="4">
        <v>6</v>
      </c>
      <c r="B109" s="300"/>
      <c r="C109" s="301" t="s">
        <v>675</v>
      </c>
      <c r="D109" s="295"/>
      <c r="E109" s="295">
        <v>1</v>
      </c>
      <c r="F109" s="295"/>
      <c r="G109" s="295"/>
      <c r="H109" s="928" t="s">
        <v>711</v>
      </c>
      <c r="I109" s="928"/>
      <c r="J109" s="928"/>
    </row>
    <row r="110" spans="1:10" ht="72" customHeight="1" x14ac:dyDescent="0.2">
      <c r="A110" s="4">
        <v>7</v>
      </c>
      <c r="B110" s="300"/>
      <c r="C110" s="301" t="s">
        <v>676</v>
      </c>
      <c r="D110" s="283">
        <v>1</v>
      </c>
      <c r="E110" s="283"/>
      <c r="F110" s="283"/>
      <c r="G110" s="283"/>
      <c r="H110" s="928" t="s">
        <v>711</v>
      </c>
      <c r="I110" s="928"/>
      <c r="J110" s="928"/>
    </row>
    <row r="111" spans="1:10" ht="72" customHeight="1" x14ac:dyDescent="0.2">
      <c r="A111" s="4">
        <v>8</v>
      </c>
      <c r="B111" s="300"/>
      <c r="C111" s="301" t="s">
        <v>677</v>
      </c>
      <c r="D111" s="283"/>
      <c r="E111" s="283">
        <v>1</v>
      </c>
      <c r="F111" s="283"/>
      <c r="G111" s="283"/>
      <c r="H111" s="928" t="s">
        <v>712</v>
      </c>
      <c r="I111" s="928"/>
      <c r="J111" s="928"/>
    </row>
    <row r="112" spans="1:10" ht="72" customHeight="1" x14ac:dyDescent="0.2">
      <c r="A112" s="4">
        <v>9</v>
      </c>
      <c r="B112" s="304"/>
      <c r="C112" s="301" t="s">
        <v>678</v>
      </c>
      <c r="D112" s="283"/>
      <c r="E112" s="283"/>
      <c r="F112" s="283">
        <v>1</v>
      </c>
      <c r="G112" s="283"/>
      <c r="H112" s="928" t="s">
        <v>713</v>
      </c>
      <c r="I112" s="928"/>
      <c r="J112" s="928"/>
    </row>
    <row r="113" spans="1:10" ht="72" customHeight="1" x14ac:dyDescent="0.2">
      <c r="A113" s="4">
        <v>10</v>
      </c>
      <c r="B113" s="304"/>
      <c r="C113" s="329" t="s">
        <v>679</v>
      </c>
      <c r="D113" s="283"/>
      <c r="E113" s="283"/>
      <c r="F113" s="283"/>
      <c r="G113" s="283">
        <v>1</v>
      </c>
      <c r="H113" s="928" t="s">
        <v>714</v>
      </c>
      <c r="I113" s="928"/>
      <c r="J113" s="928"/>
    </row>
    <row r="114" spans="1:10" ht="72" customHeight="1" x14ac:dyDescent="0.2">
      <c r="A114" s="4">
        <v>11</v>
      </c>
      <c r="B114" s="304"/>
      <c r="C114" s="51" t="s">
        <v>680</v>
      </c>
      <c r="D114" s="283"/>
      <c r="E114" s="283"/>
      <c r="F114" s="283">
        <v>1</v>
      </c>
      <c r="G114" s="283"/>
      <c r="H114" s="928" t="s">
        <v>714</v>
      </c>
      <c r="I114" s="928"/>
      <c r="J114" s="928"/>
    </row>
    <row r="115" spans="1:10" ht="72" customHeight="1" x14ac:dyDescent="0.2">
      <c r="A115" s="4">
        <v>12</v>
      </c>
      <c r="B115" s="304"/>
      <c r="C115" s="51" t="s">
        <v>609</v>
      </c>
      <c r="D115" s="283"/>
      <c r="E115" s="283">
        <v>1</v>
      </c>
      <c r="F115" s="283"/>
      <c r="G115" s="283"/>
      <c r="H115" s="833"/>
      <c r="I115" s="833"/>
      <c r="J115" s="833"/>
    </row>
    <row r="116" spans="1:10" s="285" customFormat="1" ht="24.75" customHeight="1" x14ac:dyDescent="0.25">
      <c r="A116" s="338"/>
      <c r="B116" s="1019" t="s">
        <v>363</v>
      </c>
      <c r="C116" s="1047"/>
      <c r="D116" s="327">
        <f>SUM(D104:D115)</f>
        <v>2</v>
      </c>
      <c r="E116" s="327">
        <f t="shared" ref="E116:G116" si="5">SUM(E104:E112)</f>
        <v>3</v>
      </c>
      <c r="F116" s="327">
        <f t="shared" si="5"/>
        <v>3</v>
      </c>
      <c r="G116" s="327">
        <f t="shared" si="5"/>
        <v>1</v>
      </c>
      <c r="H116" s="994">
        <f>+D116+E116+F116+G116</f>
        <v>9</v>
      </c>
      <c r="I116" s="994"/>
      <c r="J116" s="994"/>
    </row>
    <row r="117" spans="1:10" ht="50.25" customHeight="1" x14ac:dyDescent="0.2">
      <c r="B117" s="907" t="s">
        <v>715</v>
      </c>
      <c r="C117" s="908"/>
      <c r="D117" s="908"/>
      <c r="E117" s="908"/>
      <c r="F117" s="908"/>
      <c r="G117" s="908"/>
      <c r="H117" s="908"/>
      <c r="I117" s="908"/>
      <c r="J117" s="909"/>
    </row>
    <row r="118" spans="1:10" ht="24.75" customHeight="1" x14ac:dyDescent="0.2">
      <c r="B118" s="1043" t="s">
        <v>232</v>
      </c>
      <c r="C118" s="1033"/>
      <c r="D118" s="1033"/>
      <c r="E118" s="1033"/>
      <c r="F118" s="1033"/>
      <c r="G118" s="1033"/>
      <c r="H118" s="1033"/>
      <c r="I118" s="1033"/>
      <c r="J118" s="1034"/>
    </row>
    <row r="119" spans="1:10" ht="24.75" customHeight="1" x14ac:dyDescent="0.2">
      <c r="B119" s="334" t="s">
        <v>233</v>
      </c>
      <c r="C119" s="335"/>
      <c r="D119" s="1044" t="s">
        <v>611</v>
      </c>
      <c r="E119" s="1045"/>
      <c r="F119" s="1045"/>
      <c r="G119" s="1045"/>
      <c r="H119" s="1045"/>
      <c r="I119" s="1045"/>
      <c r="J119" s="1046"/>
    </row>
    <row r="120" spans="1:10" ht="24.75" customHeight="1" x14ac:dyDescent="0.2">
      <c r="B120" s="334" t="s">
        <v>236</v>
      </c>
      <c r="C120" s="335"/>
      <c r="D120" s="1044" t="s">
        <v>612</v>
      </c>
      <c r="E120" s="1045"/>
      <c r="F120" s="1045"/>
      <c r="G120" s="1045"/>
      <c r="H120" s="1045"/>
      <c r="I120" s="1045"/>
      <c r="J120" s="1046"/>
    </row>
    <row r="121" spans="1:10" ht="24.75" customHeight="1" x14ac:dyDescent="0.2">
      <c r="B121" s="334" t="s">
        <v>238</v>
      </c>
      <c r="C121" s="335"/>
      <c r="D121" s="1044" t="s">
        <v>238</v>
      </c>
      <c r="E121" s="1045"/>
      <c r="F121" s="1045"/>
      <c r="G121" s="1045"/>
      <c r="H121" s="1045"/>
      <c r="I121" s="1045"/>
      <c r="J121" s="1046"/>
    </row>
    <row r="122" spans="1:10" ht="24.75" customHeight="1" x14ac:dyDescent="0.2">
      <c r="B122" s="334" t="s">
        <v>613</v>
      </c>
      <c r="C122" s="335"/>
      <c r="D122" s="1044" t="s">
        <v>614</v>
      </c>
      <c r="E122" s="1045"/>
      <c r="F122" s="1045"/>
      <c r="G122" s="1045"/>
      <c r="H122" s="1045"/>
      <c r="I122" s="1045"/>
      <c r="J122" s="1046"/>
    </row>
  </sheetData>
  <mergeCells count="144">
    <mergeCell ref="B118:J118"/>
    <mergeCell ref="D119:J119"/>
    <mergeCell ref="D120:J120"/>
    <mergeCell ref="D121:J121"/>
    <mergeCell ref="D122:J122"/>
    <mergeCell ref="H113:J113"/>
    <mergeCell ref="H114:J114"/>
    <mergeCell ref="H115:J115"/>
    <mergeCell ref="B116:C116"/>
    <mergeCell ref="H116:J116"/>
    <mergeCell ref="B117:J117"/>
    <mergeCell ref="H107:J107"/>
    <mergeCell ref="H108:J108"/>
    <mergeCell ref="H109:J109"/>
    <mergeCell ref="H110:J110"/>
    <mergeCell ref="H111:J111"/>
    <mergeCell ref="H112:J112"/>
    <mergeCell ref="B101:J101"/>
    <mergeCell ref="B102:H102"/>
    <mergeCell ref="H103:J103"/>
    <mergeCell ref="H104:J104"/>
    <mergeCell ref="H105:J105"/>
    <mergeCell ref="H106:J106"/>
    <mergeCell ref="H95:J95"/>
    <mergeCell ref="H96:J96"/>
    <mergeCell ref="H97:J97"/>
    <mergeCell ref="H98:J98"/>
    <mergeCell ref="H99:J99"/>
    <mergeCell ref="B100:C100"/>
    <mergeCell ref="H100:J100"/>
    <mergeCell ref="B89:J89"/>
    <mergeCell ref="B90:H90"/>
    <mergeCell ref="H91:J91"/>
    <mergeCell ref="H92:J92"/>
    <mergeCell ref="H93:J93"/>
    <mergeCell ref="H94:J94"/>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73:J73"/>
    <mergeCell ref="H74:J74"/>
    <mergeCell ref="H75:J75"/>
    <mergeCell ref="H76:J76"/>
    <mergeCell ref="B77:C77"/>
    <mergeCell ref="H77:J77"/>
    <mergeCell ref="B67:J67"/>
    <mergeCell ref="B68:H68"/>
    <mergeCell ref="H69:J69"/>
    <mergeCell ref="H70:J70"/>
    <mergeCell ref="H71:J71"/>
    <mergeCell ref="H72:J72"/>
    <mergeCell ref="D61:H61"/>
    <mergeCell ref="D62:H62"/>
    <mergeCell ref="D63:H63"/>
    <mergeCell ref="D64:H64"/>
    <mergeCell ref="B65:C66"/>
    <mergeCell ref="H66:J66"/>
    <mergeCell ref="D55:H55"/>
    <mergeCell ref="D56:H56"/>
    <mergeCell ref="D57:H57"/>
    <mergeCell ref="D58:H58"/>
    <mergeCell ref="D59:H59"/>
    <mergeCell ref="D60:H60"/>
    <mergeCell ref="B50:H50"/>
    <mergeCell ref="D51:H51"/>
    <mergeCell ref="K51:N51"/>
    <mergeCell ref="D52:H52"/>
    <mergeCell ref="D53:H53"/>
    <mergeCell ref="D54:H54"/>
    <mergeCell ref="H47:J47"/>
    <mergeCell ref="B48:C48"/>
    <mergeCell ref="H48:J48"/>
    <mergeCell ref="K48:N48"/>
    <mergeCell ref="B49:J49"/>
    <mergeCell ref="K49:M49"/>
    <mergeCell ref="H42:J42"/>
    <mergeCell ref="H43:J43"/>
    <mergeCell ref="K43:N43"/>
    <mergeCell ref="H44:J44"/>
    <mergeCell ref="H45:J45"/>
    <mergeCell ref="H46:J46"/>
    <mergeCell ref="B39:C39"/>
    <mergeCell ref="H39:J39"/>
    <mergeCell ref="B40:J40"/>
    <mergeCell ref="K40:N40"/>
    <mergeCell ref="B41:H41"/>
    <mergeCell ref="K41:N41"/>
    <mergeCell ref="B34:B38"/>
    <mergeCell ref="I34:J34"/>
    <mergeCell ref="I35:J35"/>
    <mergeCell ref="I36:J36"/>
    <mergeCell ref="I37:J37"/>
    <mergeCell ref="I38:J38"/>
    <mergeCell ref="B30:B33"/>
    <mergeCell ref="I30:J30"/>
    <mergeCell ref="I31:J31"/>
    <mergeCell ref="I32:J32"/>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19:B20"/>
    <mergeCell ref="H19:J19"/>
    <mergeCell ref="H20:J20"/>
    <mergeCell ref="C8:C10"/>
    <mergeCell ref="D11:J11"/>
    <mergeCell ref="D12:J12"/>
    <mergeCell ref="D13:J13"/>
    <mergeCell ref="D14:J14"/>
    <mergeCell ref="D15:J15"/>
    <mergeCell ref="B1:C4"/>
    <mergeCell ref="D1:K1"/>
    <mergeCell ref="D2:J4"/>
    <mergeCell ref="C5:L5"/>
    <mergeCell ref="B6:L6"/>
    <mergeCell ref="B7:J7"/>
    <mergeCell ref="D16:J16"/>
    <mergeCell ref="B17:H17"/>
    <mergeCell ref="H18:J18"/>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RowHeight="12.75" x14ac:dyDescent="0.2"/>
  <cols>
    <col min="1" max="1" width="9" style="4" customWidth="1"/>
    <col min="2" max="2" width="38.5703125" style="3" customWidth="1"/>
    <col min="3" max="3" width="5.5703125" style="3" customWidth="1"/>
    <col min="4" max="4" width="5.85546875" style="3" customWidth="1"/>
    <col min="5" max="5" width="6" style="3" customWidth="1"/>
    <col min="6" max="9" width="4.7109375" style="3" customWidth="1"/>
    <col min="10" max="10" width="35" style="3" customWidth="1"/>
    <col min="11" max="11" width="28.42578125" style="3" customWidth="1"/>
    <col min="12" max="16384" width="11.42578125" style="3"/>
  </cols>
  <sheetData>
    <row r="1" spans="1:11" s="345" customFormat="1" ht="16.5" customHeight="1" x14ac:dyDescent="0.2">
      <c r="A1" s="384"/>
      <c r="B1" s="344"/>
      <c r="C1" s="100"/>
      <c r="D1" s="1050"/>
      <c r="E1" s="1050"/>
      <c r="F1" s="1050"/>
      <c r="G1" s="1050"/>
      <c r="H1" s="1050"/>
      <c r="I1" s="1050"/>
      <c r="J1" s="1050"/>
      <c r="K1" s="1050"/>
    </row>
    <row r="2" spans="1:11" s="345" customFormat="1" ht="16.5" customHeight="1" x14ac:dyDescent="0.2">
      <c r="A2" s="384"/>
      <c r="B2" s="344"/>
      <c r="C2" s="483" t="s">
        <v>0</v>
      </c>
      <c r="D2" s="483"/>
      <c r="E2" s="483"/>
      <c r="F2" s="483"/>
      <c r="G2" s="483"/>
      <c r="H2" s="483"/>
      <c r="I2" s="483"/>
      <c r="J2" s="483"/>
    </row>
    <row r="3" spans="1:11" s="345" customFormat="1" ht="16.5" customHeight="1" x14ac:dyDescent="0.2">
      <c r="A3" s="384"/>
      <c r="B3" s="344"/>
      <c r="C3" s="483"/>
      <c r="D3" s="483"/>
      <c r="E3" s="483"/>
      <c r="F3" s="483"/>
      <c r="G3" s="483"/>
      <c r="H3" s="483"/>
      <c r="I3" s="483"/>
      <c r="J3" s="483"/>
    </row>
    <row r="4" spans="1:11" s="345" customFormat="1" ht="16.5" customHeight="1" x14ac:dyDescent="0.2">
      <c r="A4" s="384"/>
      <c r="B4" s="344"/>
      <c r="C4" s="483"/>
      <c r="D4" s="483"/>
      <c r="E4" s="483"/>
      <c r="F4" s="483"/>
      <c r="G4" s="483"/>
      <c r="H4" s="483"/>
      <c r="I4" s="483"/>
      <c r="J4" s="483"/>
    </row>
    <row r="5" spans="1:11" s="345" customFormat="1" ht="16.5" customHeight="1" x14ac:dyDescent="0.2">
      <c r="A5" s="384"/>
      <c r="B5" s="346"/>
      <c r="C5" s="1050"/>
      <c r="D5" s="1050"/>
      <c r="E5" s="1050"/>
      <c r="F5" s="1050"/>
      <c r="G5" s="1050"/>
      <c r="H5" s="1050"/>
      <c r="I5" s="1050"/>
      <c r="J5" s="1050"/>
      <c r="K5" s="1050"/>
    </row>
    <row r="6" spans="1:11" s="345" customFormat="1" ht="24.75" customHeight="1" x14ac:dyDescent="0.2">
      <c r="A6" s="384"/>
      <c r="B6" s="1051"/>
      <c r="C6" s="1050"/>
      <c r="D6" s="1050"/>
      <c r="E6" s="1050"/>
      <c r="F6" s="1050"/>
      <c r="G6" s="1050"/>
      <c r="H6" s="1050"/>
      <c r="I6" s="1050"/>
      <c r="J6" s="1050"/>
      <c r="K6" s="1050"/>
    </row>
    <row r="7" spans="1:11" s="345" customFormat="1" ht="31.5" customHeight="1" x14ac:dyDescent="0.2">
      <c r="A7" s="384"/>
      <c r="B7" s="1052" t="s">
        <v>717</v>
      </c>
      <c r="C7" s="1053"/>
      <c r="D7" s="1053"/>
      <c r="E7" s="1053"/>
      <c r="F7" s="1053"/>
      <c r="G7" s="1053"/>
      <c r="H7" s="1053"/>
      <c r="I7" s="1053"/>
      <c r="J7" s="1054"/>
    </row>
    <row r="8" spans="1:11" s="345" customFormat="1" x14ac:dyDescent="0.2">
      <c r="A8" s="384"/>
      <c r="B8" s="1055" t="s">
        <v>2</v>
      </c>
      <c r="C8" s="347"/>
      <c r="D8" s="347" t="s">
        <v>3</v>
      </c>
      <c r="E8" s="347" t="s">
        <v>4</v>
      </c>
      <c r="F8" s="347" t="s">
        <v>4</v>
      </c>
      <c r="G8" s="347" t="s">
        <v>5</v>
      </c>
      <c r="H8" s="347" t="s">
        <v>6</v>
      </c>
      <c r="I8" s="347" t="s">
        <v>7</v>
      </c>
      <c r="J8" s="347" t="s">
        <v>8</v>
      </c>
    </row>
    <row r="9" spans="1:11" s="345" customFormat="1" x14ac:dyDescent="0.2">
      <c r="A9" s="384"/>
      <c r="B9" s="1056"/>
      <c r="C9" s="347" t="s">
        <v>9</v>
      </c>
      <c r="D9" s="347"/>
      <c r="E9" s="347"/>
      <c r="F9" s="347"/>
      <c r="G9" s="347"/>
      <c r="H9" s="347"/>
      <c r="I9" s="347"/>
      <c r="J9" s="347"/>
    </row>
    <row r="10" spans="1:11" s="345" customFormat="1" x14ac:dyDescent="0.2">
      <c r="A10" s="384"/>
      <c r="B10" s="1057"/>
      <c r="C10" s="347" t="s">
        <v>10</v>
      </c>
      <c r="D10" s="347"/>
      <c r="E10" s="347"/>
      <c r="F10" s="347"/>
      <c r="G10" s="347"/>
      <c r="H10" s="347"/>
      <c r="I10" s="347"/>
      <c r="J10" s="347"/>
    </row>
    <row r="11" spans="1:11" s="345" customFormat="1" x14ac:dyDescent="0.2">
      <c r="A11" s="384"/>
      <c r="B11" s="347" t="s">
        <v>11</v>
      </c>
      <c r="C11" s="1048"/>
      <c r="D11" s="1048"/>
      <c r="E11" s="1048"/>
      <c r="F11" s="1048"/>
      <c r="G11" s="1048"/>
      <c r="H11" s="1048"/>
      <c r="I11" s="1048"/>
      <c r="J11" s="1048"/>
    </row>
    <row r="12" spans="1:11" s="345" customFormat="1" x14ac:dyDescent="0.2">
      <c r="A12" s="384"/>
      <c r="B12" s="347" t="s">
        <v>12</v>
      </c>
      <c r="C12" s="1048"/>
      <c r="D12" s="1048"/>
      <c r="E12" s="1048"/>
      <c r="F12" s="1048"/>
      <c r="G12" s="1048"/>
      <c r="H12" s="1048"/>
      <c r="I12" s="1048"/>
      <c r="J12" s="1048"/>
    </row>
    <row r="13" spans="1:11" s="345" customFormat="1" x14ac:dyDescent="0.2">
      <c r="A13" s="384"/>
      <c r="B13" s="347" t="s">
        <v>13</v>
      </c>
      <c r="C13" s="1049"/>
      <c r="D13" s="1048"/>
      <c r="E13" s="1048"/>
      <c r="F13" s="1048"/>
      <c r="G13" s="1048"/>
      <c r="H13" s="1048"/>
      <c r="I13" s="1048"/>
      <c r="J13" s="1048"/>
    </row>
    <row r="14" spans="1:11" s="345" customFormat="1" x14ac:dyDescent="0.2">
      <c r="A14" s="384"/>
      <c r="B14" s="347" t="s">
        <v>14</v>
      </c>
      <c r="C14" s="1048"/>
      <c r="D14" s="1048"/>
      <c r="E14" s="1048"/>
      <c r="F14" s="1048"/>
      <c r="G14" s="1048"/>
      <c r="H14" s="1048"/>
      <c r="I14" s="1048"/>
      <c r="J14" s="1048"/>
    </row>
    <row r="15" spans="1:11" s="345" customFormat="1" x14ac:dyDescent="0.2">
      <c r="A15" s="384"/>
      <c r="B15" s="347" t="s">
        <v>15</v>
      </c>
      <c r="C15" s="1048"/>
      <c r="D15" s="1048"/>
      <c r="E15" s="1048"/>
      <c r="F15" s="1048"/>
      <c r="G15" s="1048"/>
      <c r="H15" s="1048"/>
      <c r="I15" s="1048"/>
      <c r="J15" s="1048"/>
    </row>
    <row r="16" spans="1:11" s="345" customFormat="1" x14ac:dyDescent="0.2">
      <c r="A16" s="384"/>
      <c r="B16" s="347" t="s">
        <v>16</v>
      </c>
      <c r="C16" s="1048"/>
      <c r="D16" s="1048"/>
      <c r="E16" s="1048"/>
      <c r="F16" s="1048"/>
      <c r="G16" s="1048"/>
      <c r="H16" s="1048"/>
      <c r="I16" s="1048"/>
      <c r="J16" s="1048"/>
    </row>
    <row r="17" spans="1:11" s="345" customFormat="1" x14ac:dyDescent="0.2">
      <c r="A17" s="384"/>
      <c r="B17" s="1059"/>
      <c r="C17" s="1059"/>
      <c r="D17" s="1059"/>
      <c r="E17" s="1059"/>
      <c r="F17" s="1059"/>
      <c r="G17" s="1059"/>
      <c r="H17" s="1059"/>
      <c r="I17" s="1059"/>
      <c r="J17" s="1059"/>
      <c r="K17" s="348"/>
    </row>
    <row r="18" spans="1:11" s="345" customFormat="1" ht="15" customHeight="1" x14ac:dyDescent="0.2">
      <c r="A18" s="384"/>
      <c r="B18" s="1060" t="s">
        <v>23</v>
      </c>
      <c r="C18" s="1060"/>
      <c r="D18" s="1060"/>
      <c r="E18" s="1060"/>
      <c r="F18" s="1060"/>
      <c r="G18" s="1060"/>
      <c r="H18" s="1060"/>
      <c r="I18" s="349">
        <v>0.05</v>
      </c>
      <c r="J18" s="350">
        <f>(F27+H27)*I18/J27</f>
        <v>4.2857142857142864E-2</v>
      </c>
    </row>
    <row r="19" spans="1:11" s="345" customFormat="1" ht="15" customHeight="1" x14ac:dyDescent="0.2">
      <c r="A19" s="384"/>
      <c r="B19" s="980" t="s">
        <v>24</v>
      </c>
      <c r="C19" s="980"/>
      <c r="D19" s="980"/>
      <c r="E19" s="980"/>
      <c r="F19" s="296" t="s">
        <v>25</v>
      </c>
      <c r="G19" s="296" t="s">
        <v>26</v>
      </c>
      <c r="H19" s="296" t="s">
        <v>27</v>
      </c>
      <c r="I19" s="296" t="s">
        <v>28</v>
      </c>
      <c r="J19" s="296" t="s">
        <v>29</v>
      </c>
    </row>
    <row r="20" spans="1:11" s="345" customFormat="1" ht="29.25" customHeight="1" x14ac:dyDescent="0.2">
      <c r="A20" s="385">
        <v>1</v>
      </c>
      <c r="B20" s="1061" t="s">
        <v>718</v>
      </c>
      <c r="C20" s="1061"/>
      <c r="D20" s="1061"/>
      <c r="E20" s="1061"/>
      <c r="F20" s="330">
        <v>1</v>
      </c>
      <c r="G20" s="351"/>
      <c r="H20" s="351"/>
      <c r="I20" s="351"/>
      <c r="J20" s="386" t="s">
        <v>781</v>
      </c>
      <c r="K20" s="352"/>
    </row>
    <row r="21" spans="1:11" s="345" customFormat="1" ht="28.5" customHeight="1" x14ac:dyDescent="0.2">
      <c r="A21" s="385">
        <v>2</v>
      </c>
      <c r="B21" s="1061" t="s">
        <v>719</v>
      </c>
      <c r="C21" s="1061"/>
      <c r="D21" s="1061"/>
      <c r="E21" s="1061"/>
      <c r="F21" s="330">
        <v>1</v>
      </c>
      <c r="G21" s="351"/>
      <c r="H21" s="351"/>
      <c r="I21" s="351"/>
      <c r="J21" s="386" t="s">
        <v>782</v>
      </c>
      <c r="K21" s="352"/>
    </row>
    <row r="22" spans="1:11" ht="15" customHeight="1" x14ac:dyDescent="0.2">
      <c r="A22" s="387">
        <v>3</v>
      </c>
      <c r="B22" s="1061" t="s">
        <v>720</v>
      </c>
      <c r="C22" s="1061"/>
      <c r="D22" s="1061"/>
      <c r="E22" s="1061"/>
      <c r="F22" s="330">
        <v>1</v>
      </c>
      <c r="G22" s="351"/>
      <c r="H22" s="351"/>
      <c r="I22" s="351"/>
      <c r="J22" s="386" t="s">
        <v>783</v>
      </c>
      <c r="K22" s="85"/>
    </row>
    <row r="23" spans="1:11" ht="15" customHeight="1" x14ac:dyDescent="0.2">
      <c r="A23" s="387">
        <v>4</v>
      </c>
      <c r="B23" s="1058" t="s">
        <v>721</v>
      </c>
      <c r="C23" s="1058"/>
      <c r="D23" s="1058"/>
      <c r="E23" s="1058"/>
      <c r="F23" s="330"/>
      <c r="G23" s="351"/>
      <c r="H23" s="351">
        <v>1</v>
      </c>
      <c r="I23" s="351"/>
      <c r="J23" s="386" t="s">
        <v>784</v>
      </c>
      <c r="K23" s="85"/>
    </row>
    <row r="24" spans="1:11" ht="23.25" customHeight="1" x14ac:dyDescent="0.2">
      <c r="A24" s="387">
        <v>5</v>
      </c>
      <c r="B24" s="1058" t="s">
        <v>722</v>
      </c>
      <c r="C24" s="1058"/>
      <c r="D24" s="1058"/>
      <c r="E24" s="1058"/>
      <c r="F24" s="330">
        <v>1</v>
      </c>
      <c r="G24" s="351"/>
      <c r="H24" s="351"/>
      <c r="I24" s="351"/>
      <c r="J24" s="386" t="s">
        <v>784</v>
      </c>
      <c r="K24" s="85"/>
    </row>
    <row r="25" spans="1:11" ht="22.5" customHeight="1" x14ac:dyDescent="0.2">
      <c r="A25" s="387">
        <v>6</v>
      </c>
      <c r="B25" s="1058" t="s">
        <v>723</v>
      </c>
      <c r="C25" s="1058"/>
      <c r="D25" s="1058"/>
      <c r="E25" s="1058"/>
      <c r="F25" s="330">
        <v>1</v>
      </c>
      <c r="G25" s="351"/>
      <c r="H25" s="351"/>
      <c r="I25" s="351"/>
      <c r="J25" s="386" t="s">
        <v>784</v>
      </c>
      <c r="K25" s="85"/>
    </row>
    <row r="26" spans="1:11" ht="24" customHeight="1" x14ac:dyDescent="0.2">
      <c r="A26" s="387">
        <v>7</v>
      </c>
      <c r="B26" s="1058" t="s">
        <v>724</v>
      </c>
      <c r="C26" s="1058"/>
      <c r="D26" s="1058"/>
      <c r="E26" s="1058"/>
      <c r="F26" s="330"/>
      <c r="G26" s="351">
        <v>1</v>
      </c>
      <c r="H26" s="351"/>
      <c r="I26" s="351"/>
      <c r="J26" s="386" t="s">
        <v>784</v>
      </c>
      <c r="K26" s="85"/>
    </row>
    <row r="27" spans="1:11" s="285" customFormat="1" ht="15" customHeight="1" x14ac:dyDescent="0.25">
      <c r="A27" s="388"/>
      <c r="B27" s="993" t="s">
        <v>725</v>
      </c>
      <c r="C27" s="993"/>
      <c r="D27" s="993"/>
      <c r="E27" s="993"/>
      <c r="F27" s="331">
        <f>SUM(F20:F26)</f>
        <v>5</v>
      </c>
      <c r="G27" s="331">
        <f t="shared" ref="G27:I27" si="0">SUM(G20:G26)</f>
        <v>1</v>
      </c>
      <c r="H27" s="331">
        <f t="shared" si="0"/>
        <v>1</v>
      </c>
      <c r="I27" s="331">
        <f t="shared" si="0"/>
        <v>0</v>
      </c>
      <c r="J27" s="389">
        <f>+F27+G27+H27+I27</f>
        <v>7</v>
      </c>
    </row>
    <row r="28" spans="1:11" ht="45" customHeight="1" x14ac:dyDescent="0.2">
      <c r="B28" s="576" t="s">
        <v>785</v>
      </c>
      <c r="C28" s="576"/>
      <c r="D28" s="576"/>
      <c r="E28" s="576"/>
      <c r="F28" s="576"/>
      <c r="G28" s="576"/>
      <c r="H28" s="576"/>
      <c r="I28" s="576"/>
      <c r="J28" s="576"/>
      <c r="K28" s="85"/>
    </row>
    <row r="29" spans="1:11" ht="15" customHeight="1" x14ac:dyDescent="0.2">
      <c r="B29" s="539" t="s">
        <v>471</v>
      </c>
      <c r="C29" s="539"/>
      <c r="D29" s="539"/>
      <c r="E29" s="539"/>
      <c r="F29" s="539"/>
      <c r="G29" s="539"/>
      <c r="H29" s="539"/>
      <c r="I29" s="353">
        <v>0.2</v>
      </c>
      <c r="J29" s="354">
        <f>(F51+H51)*I29/J51</f>
        <v>0.05</v>
      </c>
      <c r="K29" s="85"/>
    </row>
    <row r="30" spans="1:11" ht="15" customHeight="1" x14ac:dyDescent="0.2">
      <c r="B30" s="1064" t="s">
        <v>24</v>
      </c>
      <c r="C30" s="1064"/>
      <c r="D30" s="1064"/>
      <c r="E30" s="1064"/>
      <c r="F30" s="355" t="s">
        <v>25</v>
      </c>
      <c r="G30" s="355" t="s">
        <v>26</v>
      </c>
      <c r="H30" s="355" t="s">
        <v>27</v>
      </c>
      <c r="I30" s="355" t="s">
        <v>28</v>
      </c>
      <c r="J30" s="296" t="s">
        <v>29</v>
      </c>
      <c r="K30" s="85"/>
    </row>
    <row r="31" spans="1:11" ht="16.5" customHeight="1" x14ac:dyDescent="0.2">
      <c r="B31" s="333" t="s">
        <v>726</v>
      </c>
      <c r="C31" s="1062" t="s">
        <v>727</v>
      </c>
      <c r="D31" s="1062"/>
      <c r="E31" s="356" t="s">
        <v>728</v>
      </c>
      <c r="F31" s="1065"/>
      <c r="G31" s="1066"/>
      <c r="H31" s="1066"/>
      <c r="I31" s="1067"/>
      <c r="J31" s="357"/>
      <c r="K31" s="85"/>
    </row>
    <row r="32" spans="1:11" ht="16.5" customHeight="1" x14ac:dyDescent="0.2">
      <c r="A32" s="387">
        <v>1</v>
      </c>
      <c r="B32" s="333" t="s">
        <v>729</v>
      </c>
      <c r="C32" s="1062">
        <v>120</v>
      </c>
      <c r="D32" s="1062"/>
      <c r="E32" s="358">
        <v>1</v>
      </c>
      <c r="F32" s="330">
        <v>1</v>
      </c>
      <c r="G32" s="330"/>
      <c r="H32" s="330"/>
      <c r="I32" s="330"/>
      <c r="J32" s="386" t="s">
        <v>786</v>
      </c>
      <c r="K32" s="85"/>
    </row>
    <row r="33" spans="1:11" ht="16.5" customHeight="1" x14ac:dyDescent="0.2">
      <c r="A33" s="387">
        <v>2</v>
      </c>
      <c r="B33" s="333" t="s">
        <v>730</v>
      </c>
      <c r="C33" s="1062">
        <v>20</v>
      </c>
      <c r="D33" s="1062"/>
      <c r="E33" s="359">
        <f>C33*E32/C32</f>
        <v>0.16666666666666666</v>
      </c>
      <c r="F33" s="330">
        <v>1</v>
      </c>
      <c r="G33" s="330"/>
      <c r="H33" s="330"/>
      <c r="I33" s="330"/>
      <c r="J33" s="386" t="s">
        <v>787</v>
      </c>
      <c r="K33" s="85"/>
    </row>
    <row r="34" spans="1:11" ht="16.5" customHeight="1" x14ac:dyDescent="0.2">
      <c r="A34" s="387">
        <v>3</v>
      </c>
      <c r="B34" s="333" t="s">
        <v>731</v>
      </c>
      <c r="C34" s="1062">
        <v>15</v>
      </c>
      <c r="D34" s="1062"/>
      <c r="E34" s="359">
        <f>C34*E33/C33</f>
        <v>0.125</v>
      </c>
      <c r="F34" s="330">
        <v>1</v>
      </c>
      <c r="G34" s="330"/>
      <c r="H34" s="330"/>
      <c r="I34" s="330"/>
      <c r="J34" s="386" t="s">
        <v>788</v>
      </c>
      <c r="K34" s="85"/>
    </row>
    <row r="35" spans="1:11" ht="26.25" customHeight="1" x14ac:dyDescent="0.2">
      <c r="A35" s="387">
        <v>4</v>
      </c>
      <c r="B35" s="333" t="s">
        <v>732</v>
      </c>
      <c r="C35" s="1062">
        <v>2</v>
      </c>
      <c r="D35" s="1062"/>
      <c r="E35" s="356"/>
      <c r="F35" s="330"/>
      <c r="G35" s="330">
        <v>1</v>
      </c>
      <c r="H35" s="330"/>
      <c r="I35" s="330"/>
      <c r="J35" s="386" t="s">
        <v>789</v>
      </c>
      <c r="K35" s="85"/>
    </row>
    <row r="36" spans="1:11" ht="27.75" customHeight="1" x14ac:dyDescent="0.2">
      <c r="A36" s="387">
        <v>5</v>
      </c>
      <c r="B36" s="360" t="s">
        <v>733</v>
      </c>
      <c r="C36" s="1063">
        <v>2</v>
      </c>
      <c r="D36" s="1063"/>
      <c r="E36" s="361"/>
      <c r="F36" s="330"/>
      <c r="G36" s="330">
        <v>1</v>
      </c>
      <c r="H36" s="330"/>
      <c r="I36" s="330"/>
      <c r="J36" s="386" t="s">
        <v>790</v>
      </c>
      <c r="K36" s="85"/>
    </row>
    <row r="37" spans="1:11" ht="16.5" customHeight="1" x14ac:dyDescent="0.2">
      <c r="A37" s="387">
        <v>6</v>
      </c>
      <c r="B37" s="360" t="s">
        <v>734</v>
      </c>
      <c r="C37" s="1063">
        <v>10</v>
      </c>
      <c r="D37" s="1063"/>
      <c r="E37" s="361"/>
      <c r="F37" s="330"/>
      <c r="G37" s="330">
        <v>1</v>
      </c>
      <c r="H37" s="330"/>
      <c r="I37" s="330"/>
      <c r="J37" s="390" t="s">
        <v>734</v>
      </c>
      <c r="K37" s="85"/>
    </row>
    <row r="38" spans="1:11" ht="27" customHeight="1" x14ac:dyDescent="0.2">
      <c r="A38" s="387">
        <v>7</v>
      </c>
      <c r="B38" s="360" t="s">
        <v>735</v>
      </c>
      <c r="C38" s="1063">
        <v>10</v>
      </c>
      <c r="D38" s="1063"/>
      <c r="E38" s="361"/>
      <c r="F38" s="330"/>
      <c r="G38" s="330">
        <v>1</v>
      </c>
      <c r="H38" s="330"/>
      <c r="I38" s="330"/>
      <c r="J38" s="390" t="s">
        <v>735</v>
      </c>
      <c r="K38" s="85"/>
    </row>
    <row r="39" spans="1:11" ht="16.5" customHeight="1" x14ac:dyDescent="0.2">
      <c r="A39" s="387">
        <v>8</v>
      </c>
      <c r="B39" s="360" t="s">
        <v>736</v>
      </c>
      <c r="C39" s="1063">
        <v>2</v>
      </c>
      <c r="D39" s="1063"/>
      <c r="E39" s="361"/>
      <c r="F39" s="330"/>
      <c r="G39" s="330">
        <v>1</v>
      </c>
      <c r="H39" s="330"/>
      <c r="I39" s="330"/>
      <c r="J39" s="391" t="s">
        <v>791</v>
      </c>
      <c r="K39" s="85"/>
    </row>
    <row r="40" spans="1:11" ht="16.5" customHeight="1" x14ac:dyDescent="0.2">
      <c r="A40" s="387">
        <v>9</v>
      </c>
      <c r="B40" s="360" t="s">
        <v>737</v>
      </c>
      <c r="C40" s="1063">
        <v>3</v>
      </c>
      <c r="D40" s="1063"/>
      <c r="E40" s="361"/>
      <c r="F40" s="330"/>
      <c r="G40" s="330">
        <v>1</v>
      </c>
      <c r="H40" s="330"/>
      <c r="I40" s="330"/>
      <c r="J40" s="391" t="s">
        <v>792</v>
      </c>
      <c r="K40" s="85"/>
    </row>
    <row r="41" spans="1:11" ht="16.5" customHeight="1" x14ac:dyDescent="0.2">
      <c r="A41" s="387">
        <v>10</v>
      </c>
      <c r="B41" s="360" t="s">
        <v>738</v>
      </c>
      <c r="C41" s="1063">
        <v>1</v>
      </c>
      <c r="D41" s="1063"/>
      <c r="E41" s="361"/>
      <c r="F41" s="330"/>
      <c r="G41" s="330">
        <v>1</v>
      </c>
      <c r="H41" s="330"/>
      <c r="I41" s="330"/>
      <c r="J41" s="391" t="s">
        <v>793</v>
      </c>
      <c r="K41" s="85"/>
    </row>
    <row r="42" spans="1:11" ht="16.5" customHeight="1" x14ac:dyDescent="0.2">
      <c r="A42" s="387">
        <v>11</v>
      </c>
      <c r="B42" s="360" t="s">
        <v>739</v>
      </c>
      <c r="C42" s="1063">
        <v>2</v>
      </c>
      <c r="D42" s="1063"/>
      <c r="E42" s="361"/>
      <c r="F42" s="330"/>
      <c r="G42" s="330">
        <v>1</v>
      </c>
      <c r="H42" s="330"/>
      <c r="I42" s="330"/>
      <c r="J42" s="391" t="s">
        <v>794</v>
      </c>
      <c r="K42" s="85"/>
    </row>
    <row r="43" spans="1:11" ht="31.5" customHeight="1" x14ac:dyDescent="0.2">
      <c r="A43" s="387">
        <v>12</v>
      </c>
      <c r="B43" s="360" t="s">
        <v>740</v>
      </c>
      <c r="C43" s="1063">
        <v>2</v>
      </c>
      <c r="D43" s="1063"/>
      <c r="E43" s="361"/>
      <c r="F43" s="330"/>
      <c r="G43" s="330">
        <v>1</v>
      </c>
      <c r="H43" s="330"/>
      <c r="I43" s="330"/>
      <c r="J43" s="391" t="s">
        <v>795</v>
      </c>
      <c r="K43" s="85"/>
    </row>
    <row r="44" spans="1:11" ht="30.75" customHeight="1" x14ac:dyDescent="0.2">
      <c r="A44" s="387">
        <v>13</v>
      </c>
      <c r="B44" s="363" t="s">
        <v>741</v>
      </c>
      <c r="C44" s="1068">
        <v>2</v>
      </c>
      <c r="D44" s="1068"/>
      <c r="E44" s="364"/>
      <c r="F44" s="330"/>
      <c r="G44" s="330">
        <v>1</v>
      </c>
      <c r="H44" s="330"/>
      <c r="I44" s="330"/>
      <c r="J44" s="392" t="s">
        <v>796</v>
      </c>
      <c r="K44" s="85"/>
    </row>
    <row r="45" spans="1:11" ht="38.25" x14ac:dyDescent="0.2">
      <c r="A45" s="387">
        <v>14</v>
      </c>
      <c r="B45" s="363" t="s">
        <v>742</v>
      </c>
      <c r="C45" s="1068">
        <v>2</v>
      </c>
      <c r="D45" s="1068"/>
      <c r="E45" s="364"/>
      <c r="F45" s="330"/>
      <c r="G45" s="330">
        <v>1</v>
      </c>
      <c r="H45" s="330"/>
      <c r="I45" s="330"/>
      <c r="J45" s="392" t="s">
        <v>742</v>
      </c>
      <c r="K45" s="85"/>
    </row>
    <row r="46" spans="1:11" ht="25.5" x14ac:dyDescent="0.2">
      <c r="A46" s="387">
        <v>15</v>
      </c>
      <c r="B46" s="363" t="s">
        <v>743</v>
      </c>
      <c r="C46" s="1068">
        <v>3</v>
      </c>
      <c r="D46" s="1068"/>
      <c r="E46" s="364"/>
      <c r="F46" s="330">
        <v>1</v>
      </c>
      <c r="G46" s="330"/>
      <c r="H46" s="330"/>
      <c r="I46" s="330"/>
      <c r="J46" s="392" t="s">
        <v>797</v>
      </c>
      <c r="K46" s="85"/>
    </row>
    <row r="47" spans="1:11" ht="38.25" x14ac:dyDescent="0.2">
      <c r="A47" s="387">
        <v>16</v>
      </c>
      <c r="B47" s="363" t="s">
        <v>798</v>
      </c>
      <c r="C47" s="1068"/>
      <c r="D47" s="1068"/>
      <c r="E47" s="364"/>
      <c r="F47" s="330">
        <v>1</v>
      </c>
      <c r="G47" s="330"/>
      <c r="H47" s="330"/>
      <c r="I47" s="330"/>
      <c r="J47" s="392" t="s">
        <v>799</v>
      </c>
      <c r="K47" s="85"/>
    </row>
    <row r="48" spans="1:11" ht="38.25" x14ac:dyDescent="0.2">
      <c r="A48" s="387">
        <v>17</v>
      </c>
      <c r="B48" s="363" t="s">
        <v>744</v>
      </c>
      <c r="C48" s="1068">
        <v>5</v>
      </c>
      <c r="D48" s="1068"/>
      <c r="E48" s="364"/>
      <c r="F48" s="330"/>
      <c r="G48" s="330">
        <v>1</v>
      </c>
      <c r="H48" s="330"/>
      <c r="I48" s="330"/>
      <c r="J48" s="392" t="s">
        <v>800</v>
      </c>
      <c r="K48" s="85"/>
    </row>
    <row r="49" spans="1:13" ht="66.75" customHeight="1" x14ac:dyDescent="0.2">
      <c r="A49" s="387">
        <v>18</v>
      </c>
      <c r="B49" s="363" t="s">
        <v>745</v>
      </c>
      <c r="C49" s="1069"/>
      <c r="D49" s="1070"/>
      <c r="E49" s="363"/>
      <c r="F49" s="393"/>
      <c r="G49" s="393">
        <v>1</v>
      </c>
      <c r="H49" s="393"/>
      <c r="I49" s="393"/>
      <c r="J49" s="392" t="s">
        <v>745</v>
      </c>
      <c r="K49" s="85"/>
    </row>
    <row r="50" spans="1:13" ht="16.5" customHeight="1" x14ac:dyDescent="0.2">
      <c r="A50" s="387">
        <v>19</v>
      </c>
      <c r="B50" s="360" t="s">
        <v>746</v>
      </c>
      <c r="C50" s="1071">
        <v>1</v>
      </c>
      <c r="D50" s="1072"/>
      <c r="E50" s="362"/>
      <c r="F50" s="330"/>
      <c r="G50" s="330">
        <v>1</v>
      </c>
      <c r="H50" s="330"/>
      <c r="I50" s="330">
        <v>1</v>
      </c>
      <c r="J50" s="390" t="s">
        <v>746</v>
      </c>
      <c r="K50" s="85"/>
    </row>
    <row r="51" spans="1:13" s="285" customFormat="1" ht="16.5" customHeight="1" x14ac:dyDescent="0.2">
      <c r="A51" s="387"/>
      <c r="B51" s="994" t="s">
        <v>747</v>
      </c>
      <c r="C51" s="994"/>
      <c r="D51" s="994"/>
      <c r="E51" s="994"/>
      <c r="F51" s="331">
        <f>SUM(F30:F50)</f>
        <v>5</v>
      </c>
      <c r="G51" s="331">
        <f>SUM(G30:G50)</f>
        <v>14</v>
      </c>
      <c r="H51" s="331">
        <f>SUM(H30:H50)</f>
        <v>0</v>
      </c>
      <c r="I51" s="331">
        <f>SUM(I30:I50)</f>
        <v>1</v>
      </c>
      <c r="J51" s="327">
        <f>+F51+G51+H51+I51</f>
        <v>20</v>
      </c>
    </row>
    <row r="52" spans="1:13" ht="45" customHeight="1" x14ac:dyDescent="0.2">
      <c r="B52" s="576" t="s">
        <v>129</v>
      </c>
      <c r="C52" s="576"/>
      <c r="D52" s="576"/>
      <c r="E52" s="576"/>
      <c r="F52" s="576"/>
      <c r="G52" s="576"/>
      <c r="H52" s="576"/>
      <c r="I52" s="576"/>
      <c r="J52" s="576"/>
      <c r="K52" s="85"/>
    </row>
    <row r="53" spans="1:13" x14ac:dyDescent="0.2">
      <c r="B53" s="539" t="s">
        <v>102</v>
      </c>
      <c r="C53" s="539"/>
      <c r="D53" s="539"/>
      <c r="E53" s="539"/>
      <c r="F53" s="539"/>
      <c r="G53" s="539"/>
      <c r="H53" s="539"/>
      <c r="I53" s="353">
        <v>0.15</v>
      </c>
      <c r="J53" s="366">
        <f>(F58+H58)*I53/J58</f>
        <v>0.03</v>
      </c>
      <c r="K53" s="85"/>
    </row>
    <row r="54" spans="1:13" ht="15" customHeight="1" x14ac:dyDescent="0.2">
      <c r="B54" s="980" t="s">
        <v>24</v>
      </c>
      <c r="C54" s="980"/>
      <c r="D54" s="980"/>
      <c r="E54" s="980"/>
      <c r="F54" s="296" t="s">
        <v>25</v>
      </c>
      <c r="G54" s="296" t="s">
        <v>26</v>
      </c>
      <c r="H54" s="296" t="s">
        <v>27</v>
      </c>
      <c r="I54" s="296" t="s">
        <v>28</v>
      </c>
      <c r="J54" s="296" t="s">
        <v>29</v>
      </c>
      <c r="K54" s="85"/>
    </row>
    <row r="55" spans="1:13" ht="30.75" customHeight="1" x14ac:dyDescent="0.2">
      <c r="A55" s="4">
        <v>1</v>
      </c>
      <c r="B55" s="1074" t="s">
        <v>748</v>
      </c>
      <c r="C55" s="1075"/>
      <c r="D55" s="1075"/>
      <c r="E55" s="1076"/>
      <c r="F55" s="367">
        <v>1</v>
      </c>
      <c r="G55" s="333">
        <v>1</v>
      </c>
      <c r="H55" s="333"/>
      <c r="I55" s="333"/>
      <c r="J55" s="394" t="s">
        <v>801</v>
      </c>
      <c r="K55" s="395"/>
      <c r="L55" s="396"/>
      <c r="M55" s="396"/>
    </row>
    <row r="56" spans="1:13" ht="25.5" customHeight="1" x14ac:dyDescent="0.2">
      <c r="A56" s="4">
        <v>2</v>
      </c>
      <c r="B56" s="1077" t="s">
        <v>749</v>
      </c>
      <c r="C56" s="1078"/>
      <c r="D56" s="1078"/>
      <c r="E56" s="1079"/>
      <c r="F56" s="367"/>
      <c r="G56" s="333">
        <v>1</v>
      </c>
      <c r="H56" s="333"/>
      <c r="I56" s="333"/>
      <c r="J56" s="390" t="s">
        <v>749</v>
      </c>
      <c r="K56" s="397"/>
      <c r="L56" s="397"/>
      <c r="M56" s="398"/>
    </row>
    <row r="57" spans="1:13" ht="32.25" customHeight="1" x14ac:dyDescent="0.2">
      <c r="A57" s="4">
        <v>3</v>
      </c>
      <c r="B57" s="1077" t="s">
        <v>750</v>
      </c>
      <c r="C57" s="1078"/>
      <c r="D57" s="1078"/>
      <c r="E57" s="1079"/>
      <c r="F57" s="367"/>
      <c r="G57" s="333">
        <v>1</v>
      </c>
      <c r="H57" s="333"/>
      <c r="I57" s="333">
        <v>1</v>
      </c>
      <c r="J57" s="394" t="s">
        <v>802</v>
      </c>
      <c r="K57" s="395"/>
      <c r="L57" s="396"/>
      <c r="M57" s="396"/>
    </row>
    <row r="58" spans="1:13" s="285" customFormat="1" ht="23.25" customHeight="1" x14ac:dyDescent="0.25">
      <c r="A58" s="338"/>
      <c r="B58" s="994" t="s">
        <v>472</v>
      </c>
      <c r="C58" s="994"/>
      <c r="D58" s="994"/>
      <c r="E58" s="994"/>
      <c r="F58" s="327">
        <f>SUM(F55:F57)</f>
        <v>1</v>
      </c>
      <c r="G58" s="327">
        <f>SUM(G55:G57)</f>
        <v>3</v>
      </c>
      <c r="H58" s="327">
        <f>SUM(H55:H57)</f>
        <v>0</v>
      </c>
      <c r="I58" s="327">
        <f>SUM(I55:I57)</f>
        <v>1</v>
      </c>
      <c r="J58" s="327">
        <f>+F58+G58+H58+I58</f>
        <v>5</v>
      </c>
    </row>
    <row r="59" spans="1:13" ht="45" customHeight="1" x14ac:dyDescent="0.2">
      <c r="B59" s="576" t="s">
        <v>785</v>
      </c>
      <c r="C59" s="576"/>
      <c r="D59" s="576"/>
      <c r="E59" s="576"/>
      <c r="F59" s="576"/>
      <c r="G59" s="576"/>
      <c r="H59" s="576"/>
      <c r="I59" s="576"/>
      <c r="J59" s="576"/>
      <c r="K59" s="85"/>
    </row>
    <row r="60" spans="1:13" ht="15" customHeight="1" x14ac:dyDescent="0.2">
      <c r="A60" s="4">
        <v>1</v>
      </c>
      <c r="B60" s="539" t="s">
        <v>751</v>
      </c>
      <c r="C60" s="539"/>
      <c r="D60" s="539"/>
      <c r="E60" s="539"/>
      <c r="F60" s="539"/>
      <c r="G60" s="539"/>
      <c r="H60" s="539"/>
      <c r="I60" s="353">
        <v>0.05</v>
      </c>
      <c r="J60" s="366">
        <f>(F71+H71)*I60/J71</f>
        <v>0</v>
      </c>
      <c r="K60" s="85"/>
    </row>
    <row r="61" spans="1:13" ht="15" customHeight="1" x14ac:dyDescent="0.2">
      <c r="B61" s="357" t="s">
        <v>330</v>
      </c>
      <c r="C61" s="1073" t="s">
        <v>329</v>
      </c>
      <c r="D61" s="1073"/>
      <c r="E61" s="1073"/>
      <c r="F61" s="1073" t="s">
        <v>114</v>
      </c>
      <c r="G61" s="1073"/>
      <c r="H61" s="1073"/>
      <c r="I61" s="1073" t="s">
        <v>331</v>
      </c>
      <c r="J61" s="1073"/>
      <c r="K61" s="85"/>
    </row>
    <row r="62" spans="1:13" ht="15" customHeight="1" x14ac:dyDescent="0.2">
      <c r="B62" s="365" t="s">
        <v>803</v>
      </c>
      <c r="C62" s="1080" t="s">
        <v>804</v>
      </c>
      <c r="D62" s="1080"/>
      <c r="E62" s="1080"/>
      <c r="F62" s="1080">
        <v>100</v>
      </c>
      <c r="G62" s="1080"/>
      <c r="H62" s="1080"/>
      <c r="I62" s="1081">
        <f>+F62/$F$69</f>
        <v>0.22222222222222221</v>
      </c>
      <c r="J62" s="1081"/>
      <c r="K62" s="81"/>
    </row>
    <row r="63" spans="1:13" ht="15" customHeight="1" x14ac:dyDescent="0.2">
      <c r="B63" s="365" t="s">
        <v>805</v>
      </c>
      <c r="C63" s="1080"/>
      <c r="D63" s="1080"/>
      <c r="E63" s="1080"/>
      <c r="F63" s="1080">
        <v>90</v>
      </c>
      <c r="G63" s="1080"/>
      <c r="H63" s="1080"/>
      <c r="I63" s="1081">
        <f t="shared" ref="I63:I69" si="1">+F63/$F$69</f>
        <v>0.2</v>
      </c>
      <c r="J63" s="1081"/>
      <c r="K63" s="85"/>
    </row>
    <row r="64" spans="1:13" ht="15" customHeight="1" x14ac:dyDescent="0.2">
      <c r="B64" s="365" t="s">
        <v>806</v>
      </c>
      <c r="C64" s="1080"/>
      <c r="D64" s="1080"/>
      <c r="E64" s="1080"/>
      <c r="F64" s="1080">
        <v>80</v>
      </c>
      <c r="G64" s="1080"/>
      <c r="H64" s="1080"/>
      <c r="I64" s="1081">
        <f t="shared" si="1"/>
        <v>0.17777777777777778</v>
      </c>
      <c r="J64" s="1081"/>
      <c r="K64" s="85"/>
    </row>
    <row r="65" spans="1:11" ht="15" customHeight="1" x14ac:dyDescent="0.2">
      <c r="B65" s="365" t="s">
        <v>807</v>
      </c>
      <c r="C65" s="1080"/>
      <c r="D65" s="1080"/>
      <c r="E65" s="1080"/>
      <c r="F65" s="1080">
        <v>70</v>
      </c>
      <c r="G65" s="1080"/>
      <c r="H65" s="1080"/>
      <c r="I65" s="1081">
        <f t="shared" si="1"/>
        <v>0.15555555555555556</v>
      </c>
      <c r="J65" s="1081"/>
      <c r="K65" s="85"/>
    </row>
    <row r="66" spans="1:11" ht="15" customHeight="1" x14ac:dyDescent="0.2">
      <c r="B66" s="365" t="s">
        <v>808</v>
      </c>
      <c r="C66" s="1080"/>
      <c r="D66" s="1080"/>
      <c r="E66" s="1080"/>
      <c r="F66" s="1080">
        <v>60</v>
      </c>
      <c r="G66" s="1080"/>
      <c r="H66" s="1080"/>
      <c r="I66" s="1081">
        <f t="shared" si="1"/>
        <v>0.13333333333333333</v>
      </c>
      <c r="J66" s="1081"/>
      <c r="K66" s="85"/>
    </row>
    <row r="67" spans="1:11" ht="15" customHeight="1" x14ac:dyDescent="0.2">
      <c r="B67" s="368" t="s">
        <v>332</v>
      </c>
      <c r="C67" s="1080"/>
      <c r="D67" s="1080"/>
      <c r="E67" s="1080"/>
      <c r="F67" s="1080">
        <f>SUM(F62:H66)</f>
        <v>400</v>
      </c>
      <c r="G67" s="1080"/>
      <c r="H67" s="1080"/>
      <c r="I67" s="1081">
        <f t="shared" si="1"/>
        <v>0.88888888888888884</v>
      </c>
      <c r="J67" s="1081"/>
      <c r="K67" s="85"/>
    </row>
    <row r="68" spans="1:11" ht="15" customHeight="1" x14ac:dyDescent="0.2">
      <c r="B68" s="369" t="s">
        <v>333</v>
      </c>
      <c r="C68" s="1082"/>
      <c r="D68" s="1082"/>
      <c r="E68" s="1082"/>
      <c r="F68" s="1082">
        <v>50</v>
      </c>
      <c r="G68" s="1082"/>
      <c r="H68" s="1082"/>
      <c r="I68" s="1081">
        <f t="shared" si="1"/>
        <v>0.1111111111111111</v>
      </c>
      <c r="J68" s="1081"/>
      <c r="K68" s="85"/>
    </row>
    <row r="69" spans="1:11" ht="15" customHeight="1" x14ac:dyDescent="0.2">
      <c r="B69" s="370" t="s">
        <v>242</v>
      </c>
      <c r="C69" s="1082"/>
      <c r="D69" s="1082"/>
      <c r="E69" s="1082"/>
      <c r="F69" s="1082">
        <f>+F67+F68</f>
        <v>450</v>
      </c>
      <c r="G69" s="1082"/>
      <c r="H69" s="1082"/>
      <c r="I69" s="1081">
        <f t="shared" si="1"/>
        <v>1</v>
      </c>
      <c r="J69" s="1081"/>
      <c r="K69" s="85"/>
    </row>
    <row r="70" spans="1:11" ht="15" customHeight="1" x14ac:dyDescent="0.2">
      <c r="B70" s="1086" t="s">
        <v>752</v>
      </c>
      <c r="C70" s="1087"/>
      <c r="D70" s="1087"/>
      <c r="E70" s="1088"/>
      <c r="F70" s="296" t="s">
        <v>25</v>
      </c>
      <c r="G70" s="296" t="s">
        <v>26</v>
      </c>
      <c r="H70" s="296" t="s">
        <v>27</v>
      </c>
      <c r="I70" s="296" t="s">
        <v>28</v>
      </c>
      <c r="J70" s="371"/>
      <c r="K70" s="85"/>
    </row>
    <row r="71" spans="1:11" s="285" customFormat="1" ht="23.25" customHeight="1" x14ac:dyDescent="0.25">
      <c r="A71" s="338"/>
      <c r="B71" s="1089"/>
      <c r="C71" s="1090"/>
      <c r="D71" s="1090"/>
      <c r="E71" s="1091"/>
      <c r="F71" s="327"/>
      <c r="G71" s="327">
        <v>1</v>
      </c>
      <c r="H71" s="327"/>
      <c r="I71" s="327">
        <v>1</v>
      </c>
      <c r="J71" s="327">
        <f>+F71+G71+H71+I71</f>
        <v>2</v>
      </c>
    </row>
    <row r="72" spans="1:11" ht="45" customHeight="1" x14ac:dyDescent="0.2">
      <c r="B72" s="576" t="s">
        <v>809</v>
      </c>
      <c r="C72" s="576"/>
      <c r="D72" s="576"/>
      <c r="E72" s="576"/>
      <c r="F72" s="576"/>
      <c r="G72" s="576"/>
      <c r="H72" s="576"/>
      <c r="I72" s="576"/>
      <c r="J72" s="576"/>
      <c r="K72" s="85"/>
    </row>
    <row r="73" spans="1:11" ht="15" customHeight="1" x14ac:dyDescent="0.2">
      <c r="B73" s="539" t="s">
        <v>552</v>
      </c>
      <c r="C73" s="539"/>
      <c r="D73" s="539"/>
      <c r="E73" s="539"/>
      <c r="F73" s="539"/>
      <c r="G73" s="539"/>
      <c r="H73" s="539"/>
      <c r="I73" s="353">
        <v>0.05</v>
      </c>
      <c r="J73" s="366">
        <f>(F83+H83)*I73/J83</f>
        <v>0</v>
      </c>
      <c r="K73" s="85"/>
    </row>
    <row r="74" spans="1:11" ht="15" customHeight="1" x14ac:dyDescent="0.2">
      <c r="B74" s="372" t="s">
        <v>113</v>
      </c>
      <c r="C74" s="980" t="s">
        <v>114</v>
      </c>
      <c r="D74" s="980"/>
      <c r="E74" s="980"/>
      <c r="F74" s="296" t="s">
        <v>25</v>
      </c>
      <c r="G74" s="296" t="s">
        <v>26</v>
      </c>
      <c r="H74" s="296" t="s">
        <v>27</v>
      </c>
      <c r="I74" s="296" t="s">
        <v>28</v>
      </c>
      <c r="J74" s="296" t="s">
        <v>29</v>
      </c>
      <c r="K74" s="85"/>
    </row>
    <row r="75" spans="1:11" ht="15" customHeight="1" x14ac:dyDescent="0.2">
      <c r="A75" s="4">
        <v>1</v>
      </c>
      <c r="B75" s="373" t="s">
        <v>561</v>
      </c>
      <c r="C75" s="1083"/>
      <c r="D75" s="1084"/>
      <c r="E75" s="1085"/>
      <c r="F75" s="330"/>
      <c r="G75" s="330">
        <v>1</v>
      </c>
      <c r="H75" s="330"/>
      <c r="I75" s="330"/>
      <c r="J75" s="374"/>
      <c r="K75" s="81"/>
    </row>
    <row r="76" spans="1:11" ht="15" customHeight="1" x14ac:dyDescent="0.2">
      <c r="A76" s="4">
        <v>2</v>
      </c>
      <c r="B76" s="373" t="s">
        <v>753</v>
      </c>
      <c r="C76" s="1083"/>
      <c r="D76" s="1084"/>
      <c r="E76" s="1085"/>
      <c r="F76" s="330"/>
      <c r="G76" s="330">
        <v>1</v>
      </c>
      <c r="H76" s="330"/>
      <c r="I76" s="330"/>
      <c r="J76" s="399"/>
      <c r="K76" s="81"/>
    </row>
    <row r="77" spans="1:11" ht="15" customHeight="1" x14ac:dyDescent="0.2">
      <c r="A77" s="4">
        <v>3</v>
      </c>
      <c r="B77" s="373" t="s">
        <v>754</v>
      </c>
      <c r="C77" s="1083"/>
      <c r="D77" s="1084"/>
      <c r="E77" s="1085"/>
      <c r="F77" s="330"/>
      <c r="G77" s="330">
        <v>1</v>
      </c>
      <c r="H77" s="330"/>
      <c r="I77" s="330"/>
      <c r="J77" s="374"/>
      <c r="K77" s="81"/>
    </row>
    <row r="78" spans="1:11" ht="15" customHeight="1" x14ac:dyDescent="0.2">
      <c r="A78" s="4">
        <v>4</v>
      </c>
      <c r="B78" s="373" t="s">
        <v>755</v>
      </c>
      <c r="C78" s="1083"/>
      <c r="D78" s="1084"/>
      <c r="E78" s="1085"/>
      <c r="F78" s="330"/>
      <c r="G78" s="330">
        <v>1</v>
      </c>
      <c r="H78" s="330"/>
      <c r="I78" s="330"/>
      <c r="J78" s="374"/>
      <c r="K78" s="81"/>
    </row>
    <row r="79" spans="1:11" ht="15" customHeight="1" x14ac:dyDescent="0.2">
      <c r="A79" s="4">
        <v>5</v>
      </c>
      <c r="B79" s="373" t="s">
        <v>756</v>
      </c>
      <c r="C79" s="1083"/>
      <c r="D79" s="1084"/>
      <c r="E79" s="1085"/>
      <c r="F79" s="330"/>
      <c r="G79" s="330">
        <v>1</v>
      </c>
      <c r="H79" s="330"/>
      <c r="I79" s="330"/>
      <c r="J79" s="374"/>
      <c r="K79" s="81"/>
    </row>
    <row r="80" spans="1:11" ht="15" customHeight="1" x14ac:dyDescent="0.2">
      <c r="A80" s="4">
        <v>6</v>
      </c>
      <c r="B80" s="373" t="s">
        <v>553</v>
      </c>
      <c r="C80" s="1083"/>
      <c r="D80" s="1084"/>
      <c r="E80" s="1085"/>
      <c r="F80" s="330"/>
      <c r="G80" s="330">
        <v>1</v>
      </c>
      <c r="H80" s="330"/>
      <c r="I80" s="330"/>
      <c r="J80" s="374"/>
      <c r="K80" s="81"/>
    </row>
    <row r="81" spans="1:11" ht="15" customHeight="1" x14ac:dyDescent="0.2">
      <c r="A81" s="4">
        <v>7</v>
      </c>
      <c r="B81" s="373" t="s">
        <v>757</v>
      </c>
      <c r="C81" s="1083"/>
      <c r="D81" s="1084"/>
      <c r="E81" s="1085"/>
      <c r="F81" s="330"/>
      <c r="G81" s="330">
        <v>1</v>
      </c>
      <c r="H81" s="330"/>
      <c r="I81" s="330"/>
      <c r="J81" s="374"/>
      <c r="K81" s="81"/>
    </row>
    <row r="82" spans="1:11" ht="15" customHeight="1" x14ac:dyDescent="0.2">
      <c r="A82" s="4">
        <v>8</v>
      </c>
      <c r="B82" s="336" t="s">
        <v>758</v>
      </c>
      <c r="C82" s="1083"/>
      <c r="D82" s="1084"/>
      <c r="E82" s="1085"/>
      <c r="F82" s="330"/>
      <c r="G82" s="330">
        <v>1</v>
      </c>
      <c r="H82" s="330"/>
      <c r="I82" s="330">
        <v>1</v>
      </c>
      <c r="J82" s="399"/>
      <c r="K82" s="81"/>
    </row>
    <row r="83" spans="1:11" s="285" customFormat="1" ht="15" customHeight="1" x14ac:dyDescent="0.25">
      <c r="A83" s="338"/>
      <c r="B83" s="993" t="s">
        <v>759</v>
      </c>
      <c r="C83" s="993"/>
      <c r="D83" s="993"/>
      <c r="E83" s="993"/>
      <c r="F83" s="331">
        <f>SUM(F75:F82)</f>
        <v>0</v>
      </c>
      <c r="G83" s="331">
        <f>SUM(G75:G82)</f>
        <v>8</v>
      </c>
      <c r="H83" s="331">
        <f>SUM(H75:H82)</f>
        <v>0</v>
      </c>
      <c r="I83" s="331">
        <f>SUM(I75:I82)</f>
        <v>1</v>
      </c>
      <c r="J83" s="400">
        <f>+F83+G83+H83+I83</f>
        <v>9</v>
      </c>
    </row>
    <row r="84" spans="1:11" ht="52.5" customHeight="1" x14ac:dyDescent="0.2">
      <c r="B84" s="576"/>
      <c r="C84" s="576"/>
      <c r="D84" s="576"/>
      <c r="E84" s="576"/>
      <c r="F84" s="576"/>
      <c r="G84" s="576"/>
      <c r="H84" s="576"/>
      <c r="I84" s="576"/>
      <c r="J84" s="576"/>
      <c r="K84" s="85"/>
    </row>
    <row r="85" spans="1:11" x14ac:dyDescent="0.2">
      <c r="B85" s="539" t="s">
        <v>466</v>
      </c>
      <c r="C85" s="539"/>
      <c r="D85" s="539"/>
      <c r="E85" s="539"/>
      <c r="F85" s="539"/>
      <c r="G85" s="539"/>
      <c r="H85" s="539"/>
      <c r="I85" s="353">
        <v>0.2</v>
      </c>
      <c r="J85" s="366">
        <f>(F96+H96)*I85/J96</f>
        <v>8.8888888888888892E-2</v>
      </c>
      <c r="K85" s="85"/>
    </row>
    <row r="86" spans="1:11" ht="15" customHeight="1" x14ac:dyDescent="0.2">
      <c r="B86" s="980" t="s">
        <v>24</v>
      </c>
      <c r="C86" s="980"/>
      <c r="D86" s="980"/>
      <c r="E86" s="980"/>
      <c r="F86" s="296" t="s">
        <v>25</v>
      </c>
      <c r="G86" s="296" t="s">
        <v>26</v>
      </c>
      <c r="H86" s="296" t="s">
        <v>27</v>
      </c>
      <c r="I86" s="296" t="s">
        <v>28</v>
      </c>
      <c r="J86" s="296" t="s">
        <v>29</v>
      </c>
      <c r="K86" s="85"/>
    </row>
    <row r="87" spans="1:11" ht="15" customHeight="1" x14ac:dyDescent="0.2">
      <c r="B87" s="296"/>
      <c r="C87" s="1062" t="s">
        <v>727</v>
      </c>
      <c r="D87" s="1062"/>
      <c r="E87" s="401" t="s">
        <v>728</v>
      </c>
      <c r="F87" s="296"/>
      <c r="G87" s="296"/>
      <c r="H87" s="296"/>
      <c r="I87" s="296"/>
      <c r="J87" s="296"/>
      <c r="K87" s="85"/>
    </row>
    <row r="88" spans="1:11" ht="89.25" x14ac:dyDescent="0.2">
      <c r="A88" s="4">
        <v>1</v>
      </c>
      <c r="B88" s="363" t="s">
        <v>760</v>
      </c>
      <c r="C88" s="1093"/>
      <c r="D88" s="1094"/>
      <c r="E88" s="402"/>
      <c r="F88" s="330">
        <v>1</v>
      </c>
      <c r="G88" s="330"/>
      <c r="H88" s="330"/>
      <c r="I88" s="330"/>
      <c r="J88" s="392" t="s">
        <v>810</v>
      </c>
      <c r="K88" s="85"/>
    </row>
    <row r="89" spans="1:11" ht="25.5" x14ac:dyDescent="0.2">
      <c r="A89" s="4">
        <v>2</v>
      </c>
      <c r="B89" s="363" t="s">
        <v>761</v>
      </c>
      <c r="C89" s="1092">
        <v>5</v>
      </c>
      <c r="D89" s="1092"/>
      <c r="E89" s="376"/>
      <c r="F89" s="330">
        <v>1</v>
      </c>
      <c r="G89" s="330"/>
      <c r="H89" s="330"/>
      <c r="I89" s="330"/>
      <c r="J89" s="392" t="s">
        <v>761</v>
      </c>
      <c r="K89" s="85"/>
    </row>
    <row r="90" spans="1:11" ht="38.25" x14ac:dyDescent="0.2">
      <c r="A90" s="4">
        <v>3</v>
      </c>
      <c r="B90" s="363" t="s">
        <v>762</v>
      </c>
      <c r="C90" s="1068">
        <v>4</v>
      </c>
      <c r="D90" s="1068"/>
      <c r="E90" s="364"/>
      <c r="F90" s="330">
        <v>1</v>
      </c>
      <c r="G90" s="330"/>
      <c r="H90" s="330"/>
      <c r="I90" s="330"/>
      <c r="J90" s="392" t="s">
        <v>762</v>
      </c>
      <c r="K90" s="85"/>
    </row>
    <row r="91" spans="1:11" ht="38.25" x14ac:dyDescent="0.2">
      <c r="A91" s="4">
        <v>4</v>
      </c>
      <c r="B91" s="363" t="s">
        <v>763</v>
      </c>
      <c r="C91" s="1068">
        <v>3</v>
      </c>
      <c r="D91" s="1068"/>
      <c r="E91" s="364"/>
      <c r="F91" s="330">
        <v>1</v>
      </c>
      <c r="G91" s="330"/>
      <c r="H91" s="330"/>
      <c r="I91" s="330"/>
      <c r="J91" s="392" t="s">
        <v>811</v>
      </c>
      <c r="K91" s="85"/>
    </row>
    <row r="92" spans="1:11" ht="29.25" customHeight="1" x14ac:dyDescent="0.2">
      <c r="A92" s="4">
        <v>5</v>
      </c>
      <c r="B92" s="363" t="s">
        <v>764</v>
      </c>
      <c r="C92" s="1068">
        <v>2</v>
      </c>
      <c r="D92" s="1068"/>
      <c r="E92" s="364"/>
      <c r="F92" s="330"/>
      <c r="G92" s="330">
        <v>1</v>
      </c>
      <c r="H92" s="330"/>
      <c r="I92" s="330"/>
      <c r="J92" s="392" t="s">
        <v>764</v>
      </c>
      <c r="K92" s="85"/>
    </row>
    <row r="93" spans="1:11" ht="51" x14ac:dyDescent="0.2">
      <c r="A93" s="4">
        <v>6</v>
      </c>
      <c r="B93" s="363" t="s">
        <v>765</v>
      </c>
      <c r="C93" s="1068">
        <v>1</v>
      </c>
      <c r="D93" s="1068"/>
      <c r="E93" s="364"/>
      <c r="F93" s="330"/>
      <c r="G93" s="375">
        <v>1</v>
      </c>
      <c r="H93" s="375"/>
      <c r="I93" s="375"/>
      <c r="J93" s="392" t="s">
        <v>765</v>
      </c>
      <c r="K93" s="85"/>
    </row>
    <row r="94" spans="1:11" ht="51" x14ac:dyDescent="0.2">
      <c r="A94" s="4">
        <v>7</v>
      </c>
      <c r="B94" s="363" t="s">
        <v>766</v>
      </c>
      <c r="C94" s="1092">
        <v>6</v>
      </c>
      <c r="D94" s="1092"/>
      <c r="E94" s="376"/>
      <c r="F94" s="330"/>
      <c r="G94" s="375">
        <v>1</v>
      </c>
      <c r="H94" s="375"/>
      <c r="I94" s="375"/>
      <c r="J94" s="392" t="s">
        <v>766</v>
      </c>
      <c r="K94" s="85"/>
    </row>
    <row r="95" spans="1:11" ht="63.75" x14ac:dyDescent="0.2">
      <c r="A95" s="4">
        <v>8</v>
      </c>
      <c r="B95" s="403" t="s">
        <v>767</v>
      </c>
      <c r="C95" s="1092">
        <v>7</v>
      </c>
      <c r="D95" s="1092"/>
      <c r="E95" s="376"/>
      <c r="F95" s="330"/>
      <c r="G95" s="375">
        <v>1</v>
      </c>
      <c r="H95" s="375"/>
      <c r="I95" s="375">
        <v>1</v>
      </c>
      <c r="J95" s="404" t="s">
        <v>767</v>
      </c>
      <c r="K95" s="85"/>
    </row>
    <row r="96" spans="1:11" s="285" customFormat="1" ht="15" customHeight="1" x14ac:dyDescent="0.25">
      <c r="A96" s="338"/>
      <c r="B96" s="377" t="s">
        <v>469</v>
      </c>
      <c r="C96" s="377"/>
      <c r="D96" s="377"/>
      <c r="E96" s="377"/>
      <c r="F96" s="405">
        <f>SUM(F88:F95)</f>
        <v>4</v>
      </c>
      <c r="G96" s="405">
        <f>SUM(G88:G95)</f>
        <v>4</v>
      </c>
      <c r="H96" s="405">
        <f>SUM(H88:H95)</f>
        <v>0</v>
      </c>
      <c r="I96" s="405">
        <f>SUM(I88:I95)</f>
        <v>1</v>
      </c>
      <c r="J96" s="406">
        <f>+F96+G96+H96+I96</f>
        <v>9</v>
      </c>
    </row>
    <row r="97" spans="1:11" ht="45" customHeight="1" x14ac:dyDescent="0.2">
      <c r="B97" s="1100" t="s">
        <v>785</v>
      </c>
      <c r="C97" s="1100"/>
      <c r="D97" s="1100"/>
      <c r="E97" s="1100"/>
      <c r="F97" s="1100"/>
      <c r="G97" s="1100"/>
      <c r="H97" s="1100"/>
      <c r="I97" s="1100"/>
      <c r="J97" s="1100"/>
      <c r="K97" s="352"/>
    </row>
    <row r="98" spans="1:11" x14ac:dyDescent="0.2">
      <c r="B98" s="539" t="s">
        <v>341</v>
      </c>
      <c r="C98" s="539"/>
      <c r="D98" s="539"/>
      <c r="E98" s="539"/>
      <c r="F98" s="539"/>
      <c r="G98" s="539"/>
      <c r="H98" s="539"/>
      <c r="I98" s="353">
        <v>0.05</v>
      </c>
      <c r="J98" s="366">
        <f>(F104+H104)*I98/J104</f>
        <v>0.04</v>
      </c>
      <c r="K98" s="85"/>
    </row>
    <row r="99" spans="1:11" ht="15" customHeight="1" x14ac:dyDescent="0.2">
      <c r="B99" s="980" t="s">
        <v>24</v>
      </c>
      <c r="C99" s="980"/>
      <c r="D99" s="980"/>
      <c r="E99" s="980"/>
      <c r="F99" s="296" t="s">
        <v>25</v>
      </c>
      <c r="G99" s="296" t="s">
        <v>26</v>
      </c>
      <c r="H99" s="296" t="s">
        <v>27</v>
      </c>
      <c r="I99" s="296" t="s">
        <v>28</v>
      </c>
      <c r="J99" s="296" t="s">
        <v>29</v>
      </c>
      <c r="K99" s="85"/>
    </row>
    <row r="100" spans="1:11" ht="15" customHeight="1" x14ac:dyDescent="0.2">
      <c r="A100" s="4">
        <v>1</v>
      </c>
      <c r="B100" s="1095" t="s">
        <v>661</v>
      </c>
      <c r="C100" s="1096"/>
      <c r="D100" s="1096"/>
      <c r="E100" s="1097"/>
      <c r="F100" s="330">
        <v>1</v>
      </c>
      <c r="G100" s="351"/>
      <c r="H100" s="351"/>
      <c r="I100" s="351"/>
      <c r="J100" s="392" t="s">
        <v>812</v>
      </c>
      <c r="K100" s="378"/>
    </row>
    <row r="101" spans="1:11" ht="15" customHeight="1" x14ac:dyDescent="0.2">
      <c r="A101" s="4">
        <v>2</v>
      </c>
      <c r="B101" s="1095" t="s">
        <v>768</v>
      </c>
      <c r="C101" s="1096"/>
      <c r="D101" s="1096"/>
      <c r="E101" s="1097"/>
      <c r="F101" s="330">
        <v>1</v>
      </c>
      <c r="G101" s="351"/>
      <c r="H101" s="351"/>
      <c r="I101" s="351"/>
      <c r="J101" s="392" t="s">
        <v>813</v>
      </c>
      <c r="K101" s="378"/>
    </row>
    <row r="102" spans="1:11" ht="15" customHeight="1" x14ac:dyDescent="0.2">
      <c r="A102" s="4">
        <v>3</v>
      </c>
      <c r="B102" s="1095" t="s">
        <v>814</v>
      </c>
      <c r="C102" s="1096"/>
      <c r="D102" s="1096"/>
      <c r="E102" s="1097"/>
      <c r="F102" s="330">
        <v>1</v>
      </c>
      <c r="G102" s="351"/>
      <c r="H102" s="351"/>
      <c r="I102" s="351"/>
      <c r="J102" s="392" t="s">
        <v>815</v>
      </c>
      <c r="K102" s="378"/>
    </row>
    <row r="103" spans="1:11" ht="15" customHeight="1" x14ac:dyDescent="0.2">
      <c r="A103" s="4">
        <v>4</v>
      </c>
      <c r="B103" s="1098" t="s">
        <v>769</v>
      </c>
      <c r="C103" s="1098"/>
      <c r="D103" s="1098"/>
      <c r="E103" s="1098"/>
      <c r="F103" s="330"/>
      <c r="G103" s="351">
        <v>1</v>
      </c>
      <c r="H103" s="351">
        <v>1</v>
      </c>
      <c r="I103" s="351"/>
      <c r="J103" s="392" t="s">
        <v>816</v>
      </c>
      <c r="K103" s="85"/>
    </row>
    <row r="104" spans="1:11" s="285" customFormat="1" ht="15" customHeight="1" x14ac:dyDescent="0.25">
      <c r="A104" s="338"/>
      <c r="B104" s="1042" t="s">
        <v>343</v>
      </c>
      <c r="C104" s="1042"/>
      <c r="D104" s="1042"/>
      <c r="E104" s="1042"/>
      <c r="F104" s="331">
        <f>SUM(F100:F103)</f>
        <v>3</v>
      </c>
      <c r="G104" s="331">
        <f>SUM(G100:G103)</f>
        <v>1</v>
      </c>
      <c r="H104" s="331">
        <f>SUM(H100:H103)</f>
        <v>1</v>
      </c>
      <c r="I104" s="331">
        <f>SUM(I100:I103)</f>
        <v>0</v>
      </c>
      <c r="J104" s="331">
        <f>+F104+G104+H104+I104</f>
        <v>5</v>
      </c>
    </row>
    <row r="105" spans="1:11" ht="45" customHeight="1" x14ac:dyDescent="0.2">
      <c r="B105" s="1099" t="s">
        <v>129</v>
      </c>
      <c r="C105" s="1099"/>
      <c r="D105" s="1099"/>
      <c r="E105" s="1099"/>
      <c r="F105" s="1099"/>
      <c r="G105" s="1099"/>
      <c r="H105" s="1099"/>
      <c r="I105" s="1099"/>
      <c r="J105" s="1099"/>
      <c r="K105" s="85"/>
    </row>
    <row r="106" spans="1:11" x14ac:dyDescent="0.2">
      <c r="B106" s="539" t="s">
        <v>770</v>
      </c>
      <c r="C106" s="539"/>
      <c r="D106" s="539"/>
      <c r="E106" s="539"/>
      <c r="F106" s="539"/>
      <c r="G106" s="539"/>
      <c r="H106" s="539"/>
      <c r="I106" s="353">
        <v>0.1</v>
      </c>
      <c r="J106" s="366">
        <f>(F115+H115)*I106/J115</f>
        <v>6.6666666666666666E-2</v>
      </c>
      <c r="K106" s="85"/>
    </row>
    <row r="107" spans="1:11" ht="15" customHeight="1" x14ac:dyDescent="0.2">
      <c r="B107" s="980" t="s">
        <v>24</v>
      </c>
      <c r="C107" s="980"/>
      <c r="D107" s="980"/>
      <c r="E107" s="980"/>
      <c r="F107" s="296" t="s">
        <v>25</v>
      </c>
      <c r="G107" s="296" t="s">
        <v>26</v>
      </c>
      <c r="H107" s="296" t="s">
        <v>27</v>
      </c>
      <c r="I107" s="296" t="s">
        <v>28</v>
      </c>
      <c r="J107" s="296" t="s">
        <v>29</v>
      </c>
      <c r="K107" s="85"/>
    </row>
    <row r="108" spans="1:11" ht="53.25" customHeight="1" x14ac:dyDescent="0.2">
      <c r="A108" s="4">
        <v>1</v>
      </c>
      <c r="B108" s="1095" t="s">
        <v>771</v>
      </c>
      <c r="C108" s="1096"/>
      <c r="D108" s="1096"/>
      <c r="E108" s="1097"/>
      <c r="F108" s="330">
        <v>1</v>
      </c>
      <c r="G108" s="351"/>
      <c r="H108" s="351"/>
      <c r="I108" s="351"/>
      <c r="J108" s="407" t="s">
        <v>771</v>
      </c>
      <c r="K108" s="85"/>
    </row>
    <row r="109" spans="1:11" ht="37.5" customHeight="1" x14ac:dyDescent="0.2">
      <c r="A109" s="4">
        <v>2</v>
      </c>
      <c r="B109" s="1095" t="s">
        <v>772</v>
      </c>
      <c r="C109" s="1096"/>
      <c r="D109" s="1096"/>
      <c r="E109" s="1097"/>
      <c r="F109" s="330">
        <v>1</v>
      </c>
      <c r="G109" s="351"/>
      <c r="H109" s="351"/>
      <c r="I109" s="351"/>
      <c r="J109" s="407" t="s">
        <v>772</v>
      </c>
      <c r="K109" s="85"/>
    </row>
    <row r="110" spans="1:11" ht="37.5" customHeight="1" x14ac:dyDescent="0.2">
      <c r="A110" s="4">
        <v>4</v>
      </c>
      <c r="B110" s="1102" t="s">
        <v>773</v>
      </c>
      <c r="C110" s="1103"/>
      <c r="D110" s="1103"/>
      <c r="E110" s="1104"/>
      <c r="F110" s="293">
        <v>1</v>
      </c>
      <c r="G110" s="379"/>
      <c r="H110" s="379"/>
      <c r="I110" s="379"/>
      <c r="J110" s="407" t="s">
        <v>817</v>
      </c>
      <c r="K110" s="81"/>
    </row>
    <row r="111" spans="1:11" ht="37.5" customHeight="1" x14ac:dyDescent="0.2">
      <c r="A111" s="4">
        <v>5</v>
      </c>
      <c r="B111" s="1102" t="s">
        <v>774</v>
      </c>
      <c r="C111" s="1103"/>
      <c r="D111" s="1103"/>
      <c r="E111" s="1104"/>
      <c r="F111" s="293">
        <v>1</v>
      </c>
      <c r="G111" s="379"/>
      <c r="H111" s="379"/>
      <c r="I111" s="379"/>
      <c r="J111" s="407" t="s">
        <v>818</v>
      </c>
      <c r="K111" s="85"/>
    </row>
    <row r="112" spans="1:11" ht="37.5" customHeight="1" x14ac:dyDescent="0.2">
      <c r="A112" s="4">
        <v>6</v>
      </c>
      <c r="B112" s="1098" t="s">
        <v>775</v>
      </c>
      <c r="C112" s="1098"/>
      <c r="D112" s="1098"/>
      <c r="E112" s="1098"/>
      <c r="F112" s="330"/>
      <c r="G112" s="351"/>
      <c r="H112" s="351"/>
      <c r="I112" s="351"/>
      <c r="J112" s="407" t="s">
        <v>819</v>
      </c>
      <c r="K112" s="85"/>
    </row>
    <row r="113" spans="1:11" ht="37.5" customHeight="1" x14ac:dyDescent="0.2">
      <c r="A113" s="4">
        <v>7</v>
      </c>
      <c r="B113" s="1098" t="s">
        <v>776</v>
      </c>
      <c r="C113" s="1098"/>
      <c r="D113" s="1098"/>
      <c r="E113" s="1098"/>
      <c r="F113" s="330"/>
      <c r="G113" s="351">
        <v>1</v>
      </c>
      <c r="H113" s="351"/>
      <c r="I113" s="351"/>
      <c r="J113" s="407" t="s">
        <v>820</v>
      </c>
      <c r="K113" s="85"/>
    </row>
    <row r="114" spans="1:11" ht="21.75" customHeight="1" x14ac:dyDescent="0.2">
      <c r="A114" s="4">
        <v>8</v>
      </c>
      <c r="B114" s="3" t="s">
        <v>600</v>
      </c>
      <c r="F114" s="330"/>
      <c r="G114" s="351">
        <v>1</v>
      </c>
      <c r="H114" s="351"/>
      <c r="I114" s="351"/>
      <c r="J114" s="407"/>
      <c r="K114" s="85"/>
    </row>
    <row r="115" spans="1:11" s="322" customFormat="1" ht="18" customHeight="1" x14ac:dyDescent="0.2">
      <c r="A115" s="343"/>
      <c r="B115" s="1101" t="s">
        <v>353</v>
      </c>
      <c r="C115" s="1101"/>
      <c r="D115" s="1101"/>
      <c r="E115" s="1101"/>
      <c r="F115" s="408">
        <f>SUM(F108:F114)</f>
        <v>4</v>
      </c>
      <c r="G115" s="408">
        <f t="shared" ref="G115:I115" si="2">SUM(G108:G114)</f>
        <v>2</v>
      </c>
      <c r="H115" s="408">
        <f t="shared" si="2"/>
        <v>0</v>
      </c>
      <c r="I115" s="408">
        <f t="shared" si="2"/>
        <v>0</v>
      </c>
      <c r="J115" s="409">
        <f>+F115+G115+H115+I115</f>
        <v>6</v>
      </c>
      <c r="K115" s="285"/>
    </row>
    <row r="116" spans="1:11" ht="45" customHeight="1" x14ac:dyDescent="0.2">
      <c r="B116" s="576" t="s">
        <v>785</v>
      </c>
      <c r="C116" s="576"/>
      <c r="D116" s="576"/>
      <c r="E116" s="576"/>
      <c r="F116" s="576"/>
      <c r="G116" s="576"/>
      <c r="H116" s="576"/>
      <c r="I116" s="576"/>
      <c r="J116" s="576"/>
      <c r="K116" s="85"/>
    </row>
    <row r="117" spans="1:11" x14ac:dyDescent="0.2">
      <c r="B117" s="539" t="s">
        <v>602</v>
      </c>
      <c r="C117" s="539"/>
      <c r="D117" s="539"/>
      <c r="E117" s="539"/>
      <c r="F117" s="539"/>
      <c r="G117" s="539"/>
      <c r="H117" s="539"/>
      <c r="I117" s="353">
        <v>0.15</v>
      </c>
      <c r="J117" s="366">
        <f>(F122+H122)*I117/J122</f>
        <v>0.11249999999999999</v>
      </c>
      <c r="K117" s="85"/>
    </row>
    <row r="118" spans="1:11" ht="15" customHeight="1" x14ac:dyDescent="0.2">
      <c r="B118" s="980" t="s">
        <v>24</v>
      </c>
      <c r="C118" s="980"/>
      <c r="D118" s="980"/>
      <c r="E118" s="980"/>
      <c r="F118" s="296" t="s">
        <v>25</v>
      </c>
      <c r="G118" s="296" t="s">
        <v>26</v>
      </c>
      <c r="H118" s="296" t="s">
        <v>27</v>
      </c>
      <c r="I118" s="296" t="s">
        <v>28</v>
      </c>
      <c r="J118" s="296" t="s">
        <v>29</v>
      </c>
      <c r="K118" s="85"/>
    </row>
    <row r="119" spans="1:11" ht="45.75" customHeight="1" x14ac:dyDescent="0.2">
      <c r="A119" s="4">
        <v>1</v>
      </c>
      <c r="B119" s="1095" t="s">
        <v>777</v>
      </c>
      <c r="C119" s="1096"/>
      <c r="D119" s="1096"/>
      <c r="E119" s="1097"/>
      <c r="F119" s="330">
        <v>1</v>
      </c>
      <c r="G119" s="351"/>
      <c r="H119" s="351"/>
      <c r="I119" s="351"/>
      <c r="J119" s="407" t="s">
        <v>777</v>
      </c>
      <c r="K119" s="85"/>
    </row>
    <row r="120" spans="1:11" ht="57" customHeight="1" x14ac:dyDescent="0.2">
      <c r="A120" s="4">
        <v>2</v>
      </c>
      <c r="B120" s="1095" t="s">
        <v>778</v>
      </c>
      <c r="C120" s="1096"/>
      <c r="D120" s="1096"/>
      <c r="E120" s="1097"/>
      <c r="F120" s="330">
        <v>1</v>
      </c>
      <c r="G120" s="351"/>
      <c r="H120" s="351"/>
      <c r="I120" s="351">
        <v>1</v>
      </c>
      <c r="J120" s="410" t="s">
        <v>778</v>
      </c>
      <c r="K120" s="85"/>
    </row>
    <row r="121" spans="1:11" ht="57" customHeight="1" x14ac:dyDescent="0.2">
      <c r="A121" s="4">
        <v>3</v>
      </c>
      <c r="B121" s="411" t="s">
        <v>609</v>
      </c>
      <c r="C121" s="380"/>
      <c r="D121" s="380"/>
      <c r="E121" s="381"/>
      <c r="F121" s="330"/>
      <c r="G121" s="351"/>
      <c r="H121" s="351">
        <v>1</v>
      </c>
      <c r="I121" s="351"/>
      <c r="J121" s="374"/>
      <c r="K121" s="85"/>
    </row>
    <row r="122" spans="1:11" s="322" customFormat="1" ht="15" customHeight="1" x14ac:dyDescent="0.2">
      <c r="A122" s="343"/>
      <c r="B122" s="1109" t="s">
        <v>363</v>
      </c>
      <c r="C122" s="1110"/>
      <c r="D122" s="1110"/>
      <c r="E122" s="1111"/>
      <c r="F122" s="408">
        <f>SUM(F119:F121)</f>
        <v>2</v>
      </c>
      <c r="G122" s="408">
        <f t="shared" ref="G122:I122" si="3">SUM(G119:G121)</f>
        <v>0</v>
      </c>
      <c r="H122" s="408">
        <f t="shared" si="3"/>
        <v>1</v>
      </c>
      <c r="I122" s="408">
        <f t="shared" si="3"/>
        <v>1</v>
      </c>
      <c r="J122" s="409">
        <f>+F122+G122+H122+I122</f>
        <v>4</v>
      </c>
    </row>
    <row r="123" spans="1:11" ht="45" customHeight="1" x14ac:dyDescent="0.2">
      <c r="B123" s="576" t="s">
        <v>785</v>
      </c>
      <c r="C123" s="576"/>
      <c r="D123" s="576"/>
      <c r="E123" s="576"/>
      <c r="F123" s="576"/>
      <c r="G123" s="576"/>
      <c r="H123" s="576"/>
      <c r="I123" s="576"/>
      <c r="J123" s="576"/>
    </row>
    <row r="124" spans="1:11" x14ac:dyDescent="0.2">
      <c r="B124" s="497" t="s">
        <v>716</v>
      </c>
      <c r="C124" s="497"/>
      <c r="D124" s="497"/>
      <c r="E124" s="497"/>
      <c r="F124" s="497"/>
      <c r="G124" s="497"/>
      <c r="H124" s="497"/>
      <c r="I124" s="497"/>
      <c r="J124" s="366"/>
    </row>
    <row r="125" spans="1:11" ht="15" customHeight="1" x14ac:dyDescent="0.2">
      <c r="B125" s="980" t="s">
        <v>24</v>
      </c>
      <c r="C125" s="980"/>
      <c r="D125" s="980"/>
      <c r="E125" s="980"/>
      <c r="F125" s="296" t="s">
        <v>25</v>
      </c>
      <c r="G125" s="296" t="s">
        <v>26</v>
      </c>
      <c r="H125" s="296" t="s">
        <v>27</v>
      </c>
      <c r="I125" s="296" t="s">
        <v>28</v>
      </c>
      <c r="J125" s="296" t="s">
        <v>29</v>
      </c>
    </row>
    <row r="126" spans="1:11" ht="15" customHeight="1" x14ac:dyDescent="0.2">
      <c r="B126" s="1083"/>
      <c r="C126" s="1084"/>
      <c r="D126" s="1084"/>
      <c r="E126" s="1085"/>
      <c r="F126" s="351"/>
      <c r="G126" s="351"/>
      <c r="H126" s="351"/>
      <c r="I126" s="351"/>
      <c r="J126" s="382"/>
    </row>
    <row r="127" spans="1:11" ht="15" customHeight="1" x14ac:dyDescent="0.2">
      <c r="B127" s="1083"/>
      <c r="C127" s="1084"/>
      <c r="D127" s="1084"/>
      <c r="E127" s="1085"/>
      <c r="F127" s="351"/>
      <c r="G127" s="351"/>
      <c r="H127" s="351"/>
      <c r="I127" s="351"/>
      <c r="J127" s="382"/>
    </row>
    <row r="128" spans="1:11" ht="15" customHeight="1" x14ac:dyDescent="0.2">
      <c r="B128" s="1083"/>
      <c r="C128" s="1084"/>
      <c r="D128" s="1084"/>
      <c r="E128" s="1085"/>
      <c r="F128" s="351"/>
      <c r="G128" s="351"/>
      <c r="H128" s="351"/>
      <c r="I128" s="351"/>
      <c r="J128" s="382"/>
    </row>
    <row r="129" spans="2:10" ht="45" customHeight="1" x14ac:dyDescent="0.2">
      <c r="B129" s="576" t="s">
        <v>83</v>
      </c>
      <c r="C129" s="576"/>
      <c r="D129" s="576"/>
      <c r="E129" s="576"/>
      <c r="F129" s="576"/>
      <c r="G129" s="576"/>
      <c r="H129" s="576"/>
      <c r="I129" s="576"/>
      <c r="J129" s="366"/>
    </row>
    <row r="130" spans="2:10" x14ac:dyDescent="0.2">
      <c r="B130" s="1106" t="s">
        <v>232</v>
      </c>
      <c r="C130" s="1107"/>
      <c r="D130" s="1107"/>
      <c r="E130" s="1107"/>
      <c r="F130" s="1107"/>
      <c r="G130" s="1107"/>
      <c r="H130" s="1107"/>
      <c r="I130" s="1107"/>
      <c r="J130" s="1108"/>
    </row>
    <row r="131" spans="2:10" x14ac:dyDescent="0.2">
      <c r="B131" s="383" t="s">
        <v>233</v>
      </c>
      <c r="C131" s="1105" t="s">
        <v>821</v>
      </c>
      <c r="D131" s="1105"/>
      <c r="E131" s="1105"/>
      <c r="F131" s="1105"/>
      <c r="G131" s="1105"/>
      <c r="H131" s="1105"/>
      <c r="I131" s="1105"/>
      <c r="J131" s="1105"/>
    </row>
    <row r="132" spans="2:10" x14ac:dyDescent="0.2">
      <c r="B132" s="383" t="s">
        <v>822</v>
      </c>
      <c r="C132" s="1105" t="s">
        <v>612</v>
      </c>
      <c r="D132" s="1105"/>
      <c r="E132" s="1105"/>
      <c r="F132" s="1105"/>
      <c r="G132" s="1105"/>
      <c r="H132" s="1105"/>
      <c r="I132" s="1105"/>
      <c r="J132" s="1105"/>
    </row>
    <row r="133" spans="2:10" x14ac:dyDescent="0.2">
      <c r="B133" s="383" t="s">
        <v>779</v>
      </c>
      <c r="C133" s="1105" t="s">
        <v>823</v>
      </c>
      <c r="D133" s="1105"/>
      <c r="E133" s="1105"/>
      <c r="F133" s="1105"/>
      <c r="G133" s="1105"/>
      <c r="H133" s="1105"/>
      <c r="I133" s="1105"/>
      <c r="J133" s="1105"/>
    </row>
    <row r="134" spans="2:10" ht="27" customHeight="1" x14ac:dyDescent="0.2">
      <c r="B134" s="383" t="s">
        <v>780</v>
      </c>
      <c r="C134" s="1105" t="s">
        <v>824</v>
      </c>
      <c r="D134" s="1105"/>
      <c r="E134" s="1105"/>
      <c r="F134" s="1105"/>
      <c r="G134" s="1105"/>
      <c r="H134" s="1105"/>
      <c r="I134" s="1105"/>
      <c r="J134" s="1105"/>
    </row>
  </sheetData>
  <mergeCells count="145">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 ref="B115:E115"/>
    <mergeCell ref="B116:J116"/>
    <mergeCell ref="B117:H117"/>
    <mergeCell ref="B118:E118"/>
    <mergeCell ref="B119:E119"/>
    <mergeCell ref="B120:E120"/>
    <mergeCell ref="B108:E108"/>
    <mergeCell ref="B109:E109"/>
    <mergeCell ref="B110:E110"/>
    <mergeCell ref="B111:E111"/>
    <mergeCell ref="B112:E112"/>
    <mergeCell ref="B113:E113"/>
    <mergeCell ref="B102:E102"/>
    <mergeCell ref="B103:E103"/>
    <mergeCell ref="B104:E104"/>
    <mergeCell ref="B105:J105"/>
    <mergeCell ref="B106:H106"/>
    <mergeCell ref="B107:E107"/>
    <mergeCell ref="C95:D95"/>
    <mergeCell ref="B97:J97"/>
    <mergeCell ref="B98:H98"/>
    <mergeCell ref="B99:E99"/>
    <mergeCell ref="B100:E100"/>
    <mergeCell ref="B101:E101"/>
    <mergeCell ref="C89:D89"/>
    <mergeCell ref="C90:D90"/>
    <mergeCell ref="C91:D91"/>
    <mergeCell ref="C92:D92"/>
    <mergeCell ref="C93:D93"/>
    <mergeCell ref="C94:D94"/>
    <mergeCell ref="B83:E83"/>
    <mergeCell ref="B84:J84"/>
    <mergeCell ref="B85:H85"/>
    <mergeCell ref="B86:E86"/>
    <mergeCell ref="C87:D87"/>
    <mergeCell ref="C88:D88"/>
    <mergeCell ref="C77:E77"/>
    <mergeCell ref="C78:E78"/>
    <mergeCell ref="C79:E79"/>
    <mergeCell ref="C80:E80"/>
    <mergeCell ref="C81:E81"/>
    <mergeCell ref="C82:E82"/>
    <mergeCell ref="B70:E71"/>
    <mergeCell ref="B72:J72"/>
    <mergeCell ref="B73:H73"/>
    <mergeCell ref="C74:E74"/>
    <mergeCell ref="C75:E75"/>
    <mergeCell ref="C76:E76"/>
    <mergeCell ref="C68:E68"/>
    <mergeCell ref="F68:H68"/>
    <mergeCell ref="I68:J68"/>
    <mergeCell ref="C69:E69"/>
    <mergeCell ref="F69:H69"/>
    <mergeCell ref="I69:J69"/>
    <mergeCell ref="C66:E66"/>
    <mergeCell ref="F66:H66"/>
    <mergeCell ref="I66:J66"/>
    <mergeCell ref="C67:E67"/>
    <mergeCell ref="F67:H67"/>
    <mergeCell ref="I67:J67"/>
    <mergeCell ref="C64:E64"/>
    <mergeCell ref="F64:H64"/>
    <mergeCell ref="I64:J64"/>
    <mergeCell ref="C65:E65"/>
    <mergeCell ref="F65:H65"/>
    <mergeCell ref="I65:J65"/>
    <mergeCell ref="C62:E62"/>
    <mergeCell ref="F62:H62"/>
    <mergeCell ref="I62:J62"/>
    <mergeCell ref="C63:E63"/>
    <mergeCell ref="F63:H63"/>
    <mergeCell ref="I63:J63"/>
    <mergeCell ref="B58:E58"/>
    <mergeCell ref="B59:J59"/>
    <mergeCell ref="B60:H60"/>
    <mergeCell ref="C61:E61"/>
    <mergeCell ref="F61:H61"/>
    <mergeCell ref="I61:J61"/>
    <mergeCell ref="B52:J52"/>
    <mergeCell ref="B53:H53"/>
    <mergeCell ref="B54:E54"/>
    <mergeCell ref="B55:E55"/>
    <mergeCell ref="B56:E56"/>
    <mergeCell ref="B57:E57"/>
    <mergeCell ref="C46:D46"/>
    <mergeCell ref="C47:D47"/>
    <mergeCell ref="C48:D48"/>
    <mergeCell ref="C49:D49"/>
    <mergeCell ref="C50:D50"/>
    <mergeCell ref="B51:E51"/>
    <mergeCell ref="C40:D40"/>
    <mergeCell ref="C41:D41"/>
    <mergeCell ref="C42:D42"/>
    <mergeCell ref="C43:D43"/>
    <mergeCell ref="C44:D44"/>
    <mergeCell ref="C45:D45"/>
    <mergeCell ref="C34:D34"/>
    <mergeCell ref="C35:D35"/>
    <mergeCell ref="C36:D36"/>
    <mergeCell ref="C37:D37"/>
    <mergeCell ref="C38:D38"/>
    <mergeCell ref="C39:D39"/>
    <mergeCell ref="B29:H29"/>
    <mergeCell ref="B30:E30"/>
    <mergeCell ref="C31:D31"/>
    <mergeCell ref="F31:I31"/>
    <mergeCell ref="C32:D32"/>
    <mergeCell ref="C33:D33"/>
    <mergeCell ref="B23:E23"/>
    <mergeCell ref="B24:E24"/>
    <mergeCell ref="B25:E25"/>
    <mergeCell ref="B26:E26"/>
    <mergeCell ref="B27:E27"/>
    <mergeCell ref="B28:J28"/>
    <mergeCell ref="B17:J17"/>
    <mergeCell ref="B18:H18"/>
    <mergeCell ref="B19:E19"/>
    <mergeCell ref="B20:E20"/>
    <mergeCell ref="B21:E21"/>
    <mergeCell ref="B22:E22"/>
    <mergeCell ref="C11:J11"/>
    <mergeCell ref="C12:J12"/>
    <mergeCell ref="C13:J13"/>
    <mergeCell ref="C14:J14"/>
    <mergeCell ref="C15:J15"/>
    <mergeCell ref="C16:J16"/>
    <mergeCell ref="D1:K1"/>
    <mergeCell ref="C2:J4"/>
    <mergeCell ref="C5:K5"/>
    <mergeCell ref="B6:K6"/>
    <mergeCell ref="B7:J7"/>
    <mergeCell ref="B8:B10"/>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2578125" defaultRowHeight="12.75" x14ac:dyDescent="0.2"/>
  <cols>
    <col min="1" max="1" width="9.28515625" style="4" customWidth="1"/>
    <col min="2" max="2" width="3" style="4" customWidth="1"/>
    <col min="3" max="3" width="28.85546875" style="3" customWidth="1"/>
    <col min="4" max="4" width="6.28515625" style="3" customWidth="1"/>
    <col min="5" max="5" width="7.42578125" style="3" customWidth="1"/>
    <col min="6" max="9" width="6.28515625" style="3" customWidth="1"/>
    <col min="10" max="10" width="12.7109375" style="3" customWidth="1"/>
    <col min="11" max="11" width="18.28515625" style="3" customWidth="1"/>
    <col min="12" max="12" width="22.7109375" style="3" customWidth="1"/>
    <col min="13" max="16384" width="11.42578125" style="3"/>
  </cols>
  <sheetData>
    <row r="1" spans="1:256" ht="14.25" customHeight="1" x14ac:dyDescent="0.2">
      <c r="A1" s="1"/>
      <c r="B1" s="1"/>
      <c r="C1" s="1050"/>
      <c r="D1" s="483" t="s">
        <v>0</v>
      </c>
      <c r="E1" s="483"/>
      <c r="F1" s="483"/>
      <c r="G1" s="483"/>
      <c r="H1" s="483"/>
      <c r="I1" s="483"/>
      <c r="J1" s="483"/>
      <c r="K1" s="483"/>
    </row>
    <row r="2" spans="1:256" ht="14.25" customHeight="1" x14ac:dyDescent="0.2">
      <c r="A2" s="1"/>
      <c r="B2" s="1"/>
      <c r="C2" s="1050"/>
      <c r="D2" s="483"/>
      <c r="E2" s="483"/>
      <c r="F2" s="483"/>
      <c r="G2" s="483"/>
      <c r="H2" s="483"/>
      <c r="I2" s="483"/>
      <c r="J2" s="483"/>
      <c r="K2" s="483"/>
    </row>
    <row r="3" spans="1:256" ht="14.25" customHeight="1" x14ac:dyDescent="0.2">
      <c r="A3" s="1"/>
      <c r="B3" s="1"/>
      <c r="C3" s="1050"/>
      <c r="D3" s="483"/>
      <c r="E3" s="483"/>
      <c r="F3" s="483"/>
      <c r="G3" s="483"/>
      <c r="H3" s="483"/>
      <c r="I3" s="483"/>
      <c r="J3" s="483"/>
      <c r="K3" s="483"/>
    </row>
    <row r="4" spans="1:256" ht="14.25" customHeight="1" x14ac:dyDescent="0.2">
      <c r="A4" s="1"/>
      <c r="B4" s="1"/>
      <c r="C4" s="1050"/>
      <c r="D4" s="482"/>
      <c r="E4" s="482"/>
      <c r="F4" s="482"/>
      <c r="G4" s="482"/>
      <c r="H4" s="482"/>
      <c r="I4" s="482"/>
      <c r="J4" s="482"/>
      <c r="K4" s="124"/>
    </row>
    <row r="5" spans="1:256" ht="23.25" customHeight="1" x14ac:dyDescent="0.2">
      <c r="A5" s="1"/>
      <c r="B5" s="1"/>
      <c r="C5" s="482"/>
      <c r="D5" s="482"/>
      <c r="E5" s="482"/>
      <c r="F5" s="482"/>
      <c r="G5" s="482"/>
      <c r="H5" s="482"/>
      <c r="I5" s="482"/>
      <c r="J5" s="482"/>
      <c r="K5" s="124"/>
    </row>
    <row r="6" spans="1:256" s="123" customFormat="1" ht="27" customHeight="1" x14ac:dyDescent="0.2">
      <c r="A6" s="125"/>
      <c r="B6" s="125"/>
      <c r="C6" s="1114" t="s">
        <v>825</v>
      </c>
      <c r="D6" s="1115"/>
      <c r="E6" s="1115"/>
      <c r="F6" s="1115"/>
      <c r="G6" s="1115"/>
      <c r="H6" s="1115"/>
      <c r="I6" s="1115"/>
      <c r="J6" s="1115"/>
      <c r="K6" s="1115"/>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2"/>
    </row>
    <row r="7" spans="1:256" s="123" customFormat="1" ht="14.25" customHeight="1" x14ac:dyDescent="0.2">
      <c r="A7" s="125"/>
      <c r="B7" s="125"/>
      <c r="C7" s="347" t="s">
        <v>826</v>
      </c>
      <c r="D7" s="1112" t="s">
        <v>827</v>
      </c>
      <c r="E7" s="1113"/>
      <c r="F7" s="1113"/>
      <c r="G7" s="1113"/>
      <c r="H7" s="1113"/>
      <c r="I7" s="1113"/>
      <c r="J7" s="1113"/>
      <c r="K7" s="1113"/>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2"/>
    </row>
    <row r="8" spans="1:256" s="123" customFormat="1" ht="14.25" customHeight="1" x14ac:dyDescent="0.2">
      <c r="A8" s="125"/>
      <c r="B8" s="125"/>
      <c r="C8" s="412" t="s">
        <v>467</v>
      </c>
      <c r="D8" s="1116" t="s">
        <v>828</v>
      </c>
      <c r="E8" s="1117"/>
      <c r="F8" s="1117"/>
      <c r="G8" s="1117"/>
      <c r="H8" s="1117"/>
      <c r="I8" s="1118"/>
      <c r="J8" s="1119" t="s">
        <v>462</v>
      </c>
      <c r="K8" s="1119"/>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2"/>
    </row>
    <row r="9" spans="1:256" s="123" customFormat="1" ht="14.25" customHeight="1" x14ac:dyDescent="0.2">
      <c r="A9" s="125"/>
      <c r="B9" s="125"/>
      <c r="C9" s="1120" t="s">
        <v>829</v>
      </c>
      <c r="D9" s="1121"/>
      <c r="E9" s="1122"/>
      <c r="F9" s="413" t="s">
        <v>25</v>
      </c>
      <c r="G9" s="413" t="s">
        <v>26</v>
      </c>
      <c r="H9" s="413" t="s">
        <v>27</v>
      </c>
      <c r="I9" s="414" t="s">
        <v>28</v>
      </c>
      <c r="J9" s="1119"/>
      <c r="K9" s="1119"/>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2"/>
    </row>
    <row r="10" spans="1:256" ht="44.25" customHeight="1" x14ac:dyDescent="0.2">
      <c r="A10" s="4">
        <v>1</v>
      </c>
      <c r="B10" s="1123" t="s">
        <v>830</v>
      </c>
      <c r="C10" s="1074" t="s">
        <v>831</v>
      </c>
      <c r="D10" s="1075"/>
      <c r="E10" s="1124"/>
      <c r="F10" s="376"/>
      <c r="G10" s="376">
        <v>1</v>
      </c>
      <c r="H10" s="376"/>
      <c r="I10" s="376"/>
      <c r="J10" s="1125" t="s">
        <v>832</v>
      </c>
      <c r="K10" s="1126"/>
      <c r="L10" s="345"/>
      <c r="M10" s="345"/>
    </row>
    <row r="11" spans="1:256" ht="44.1" customHeight="1" x14ac:dyDescent="0.2">
      <c r="A11" s="4">
        <v>2</v>
      </c>
      <c r="B11" s="1123"/>
      <c r="C11" s="1074" t="s">
        <v>833</v>
      </c>
      <c r="D11" s="1075"/>
      <c r="E11" s="1124"/>
      <c r="F11" s="376">
        <v>1</v>
      </c>
      <c r="G11" s="376"/>
      <c r="H11" s="376"/>
      <c r="I11" s="376"/>
      <c r="J11" s="1062" t="s">
        <v>834</v>
      </c>
      <c r="K11" s="1062"/>
    </row>
    <row r="12" spans="1:256" ht="96.75" customHeight="1" x14ac:dyDescent="0.2">
      <c r="A12" s="4">
        <v>3</v>
      </c>
      <c r="B12" s="1123"/>
      <c r="C12" s="1074" t="s">
        <v>835</v>
      </c>
      <c r="D12" s="1075"/>
      <c r="E12" s="1124"/>
      <c r="F12" s="376">
        <v>1</v>
      </c>
      <c r="G12" s="376"/>
      <c r="H12" s="376"/>
      <c r="I12" s="376"/>
      <c r="J12" s="1062" t="s">
        <v>836</v>
      </c>
      <c r="K12" s="1062"/>
    </row>
    <row r="13" spans="1:256" ht="70.5" customHeight="1" x14ac:dyDescent="0.2">
      <c r="A13" s="4">
        <v>4</v>
      </c>
      <c r="B13" s="1123"/>
      <c r="C13" s="1074" t="s">
        <v>837</v>
      </c>
      <c r="D13" s="1075"/>
      <c r="E13" s="1124"/>
      <c r="F13" s="376">
        <v>1</v>
      </c>
      <c r="G13" s="376"/>
      <c r="H13" s="376"/>
      <c r="I13" s="376"/>
      <c r="J13" s="1062" t="s">
        <v>838</v>
      </c>
      <c r="K13" s="1062"/>
    </row>
    <row r="14" spans="1:256" ht="72" customHeight="1" x14ac:dyDescent="0.2">
      <c r="A14" s="4">
        <v>5</v>
      </c>
      <c r="B14" s="1123" t="s">
        <v>839</v>
      </c>
      <c r="C14" s="1074" t="s">
        <v>840</v>
      </c>
      <c r="D14" s="1075"/>
      <c r="E14" s="1124"/>
      <c r="F14" s="376"/>
      <c r="G14" s="376">
        <v>1</v>
      </c>
      <c r="H14" s="376"/>
      <c r="I14" s="376"/>
      <c r="J14" s="1062" t="s">
        <v>841</v>
      </c>
      <c r="K14" s="1062"/>
    </row>
    <row r="15" spans="1:256" ht="30" customHeight="1" x14ac:dyDescent="0.2">
      <c r="A15" s="4">
        <v>6</v>
      </c>
      <c r="B15" s="1123"/>
      <c r="C15" s="1074" t="s">
        <v>842</v>
      </c>
      <c r="D15" s="1075"/>
      <c r="E15" s="1124"/>
      <c r="F15" s="376">
        <v>1</v>
      </c>
      <c r="G15" s="376"/>
      <c r="H15" s="376"/>
      <c r="I15" s="376"/>
      <c r="J15" s="1062" t="s">
        <v>843</v>
      </c>
      <c r="K15" s="1062"/>
    </row>
    <row r="16" spans="1:256" ht="24.95" customHeight="1" x14ac:dyDescent="0.2">
      <c r="A16" s="4">
        <v>7</v>
      </c>
      <c r="B16" s="1123"/>
      <c r="C16" s="1128" t="s">
        <v>844</v>
      </c>
      <c r="D16" s="1128"/>
      <c r="E16" s="1128"/>
      <c r="F16" s="376">
        <v>1</v>
      </c>
      <c r="G16" s="376"/>
      <c r="H16" s="376"/>
      <c r="I16" s="376"/>
      <c r="J16" s="1092" t="s">
        <v>845</v>
      </c>
      <c r="K16" s="1092"/>
    </row>
    <row r="17" spans="1:11" ht="24.95" customHeight="1" x14ac:dyDescent="0.2">
      <c r="A17" s="4">
        <v>8</v>
      </c>
      <c r="B17" s="1123"/>
      <c r="C17" s="1128" t="s">
        <v>846</v>
      </c>
      <c r="D17" s="1128"/>
      <c r="E17" s="1128"/>
      <c r="F17" s="376">
        <v>1</v>
      </c>
      <c r="G17" s="376"/>
      <c r="H17" s="376"/>
      <c r="I17" s="376"/>
      <c r="J17" s="1092" t="s">
        <v>845</v>
      </c>
      <c r="K17" s="1092"/>
    </row>
    <row r="18" spans="1:11" ht="31.5" customHeight="1" x14ac:dyDescent="0.2">
      <c r="A18" s="4">
        <v>9</v>
      </c>
      <c r="B18" s="1123"/>
      <c r="C18" s="1127" t="s">
        <v>847</v>
      </c>
      <c r="D18" s="1127"/>
      <c r="E18" s="1127"/>
      <c r="F18" s="376">
        <v>1</v>
      </c>
      <c r="G18" s="376"/>
      <c r="H18" s="376"/>
      <c r="I18" s="376"/>
      <c r="J18" s="1125" t="s">
        <v>848</v>
      </c>
      <c r="K18" s="1126"/>
    </row>
    <row r="19" spans="1:11" ht="23.1" customHeight="1" x14ac:dyDescent="0.2">
      <c r="A19" s="4">
        <v>10</v>
      </c>
      <c r="B19" s="1123"/>
      <c r="C19" s="1127" t="s">
        <v>849</v>
      </c>
      <c r="D19" s="1127"/>
      <c r="E19" s="1127"/>
      <c r="F19" s="376"/>
      <c r="G19" s="376">
        <v>1</v>
      </c>
      <c r="H19" s="376"/>
      <c r="I19" s="376"/>
      <c r="J19" s="1062" t="s">
        <v>850</v>
      </c>
      <c r="K19" s="1062"/>
    </row>
    <row r="20" spans="1:11" ht="26.1" customHeight="1" x14ac:dyDescent="0.2">
      <c r="A20" s="4">
        <v>11</v>
      </c>
      <c r="B20" s="1123"/>
      <c r="C20" s="1130" t="s">
        <v>851</v>
      </c>
      <c r="D20" s="1131"/>
      <c r="E20" s="1132"/>
      <c r="F20" s="376">
        <v>1</v>
      </c>
      <c r="G20" s="376"/>
      <c r="H20" s="376"/>
      <c r="I20" s="376"/>
      <c r="J20" s="1062" t="s">
        <v>845</v>
      </c>
      <c r="K20" s="1062"/>
    </row>
    <row r="21" spans="1:11" ht="18.95" customHeight="1" x14ac:dyDescent="0.2">
      <c r="A21" s="4">
        <v>12</v>
      </c>
      <c r="B21" s="1123"/>
      <c r="C21" s="1128" t="s">
        <v>852</v>
      </c>
      <c r="D21" s="1128"/>
      <c r="E21" s="1128"/>
      <c r="F21" s="376"/>
      <c r="G21" s="376">
        <v>1</v>
      </c>
      <c r="H21" s="376"/>
      <c r="I21" s="376"/>
      <c r="J21" s="1093" t="s">
        <v>468</v>
      </c>
      <c r="K21" s="1129"/>
    </row>
    <row r="22" spans="1:11" ht="29.25" customHeight="1" x14ac:dyDescent="0.2">
      <c r="A22" s="4">
        <v>13</v>
      </c>
      <c r="B22" s="1123"/>
      <c r="C22" s="1074" t="s">
        <v>853</v>
      </c>
      <c r="D22" s="1075"/>
      <c r="E22" s="1124"/>
      <c r="F22" s="376">
        <v>1</v>
      </c>
      <c r="G22" s="376"/>
      <c r="H22" s="376"/>
      <c r="I22" s="376"/>
      <c r="J22" s="1062" t="s">
        <v>854</v>
      </c>
      <c r="K22" s="1062"/>
    </row>
    <row r="23" spans="1:11" ht="33" customHeight="1" x14ac:dyDescent="0.2">
      <c r="A23" s="4">
        <v>14</v>
      </c>
      <c r="B23" s="1123"/>
      <c r="C23" s="1128" t="s">
        <v>855</v>
      </c>
      <c r="D23" s="1128"/>
      <c r="E23" s="1128"/>
      <c r="F23" s="376"/>
      <c r="G23" s="376">
        <v>1</v>
      </c>
      <c r="H23" s="376"/>
      <c r="I23" s="376"/>
      <c r="J23" s="1125" t="s">
        <v>468</v>
      </c>
      <c r="K23" s="1126"/>
    </row>
    <row r="24" spans="1:11" ht="48.95" customHeight="1" x14ac:dyDescent="0.2">
      <c r="A24" s="4">
        <v>15</v>
      </c>
      <c r="B24" s="1123"/>
      <c r="C24" s="1128" t="s">
        <v>856</v>
      </c>
      <c r="D24" s="1128"/>
      <c r="E24" s="1128"/>
      <c r="F24" s="376"/>
      <c r="G24" s="376">
        <v>1</v>
      </c>
      <c r="H24" s="376"/>
      <c r="I24" s="376"/>
      <c r="J24" s="1062" t="s">
        <v>857</v>
      </c>
      <c r="K24" s="1062"/>
    </row>
    <row r="25" spans="1:11" ht="41.25" customHeight="1" x14ac:dyDescent="0.2">
      <c r="A25" s="4">
        <v>16</v>
      </c>
      <c r="B25" s="1133" t="s">
        <v>858</v>
      </c>
      <c r="C25" s="1074" t="s">
        <v>859</v>
      </c>
      <c r="D25" s="1075"/>
      <c r="E25" s="1124"/>
      <c r="F25" s="376">
        <v>1</v>
      </c>
      <c r="G25" s="376"/>
      <c r="H25" s="376"/>
      <c r="I25" s="376"/>
      <c r="J25" s="1062" t="s">
        <v>860</v>
      </c>
      <c r="K25" s="1062"/>
    </row>
    <row r="26" spans="1:11" ht="54.75" customHeight="1" x14ac:dyDescent="0.2">
      <c r="A26" s="4">
        <v>17</v>
      </c>
      <c r="B26" s="1134"/>
      <c r="C26" s="1074" t="s">
        <v>861</v>
      </c>
      <c r="D26" s="1075"/>
      <c r="E26" s="1124"/>
      <c r="F26" s="376"/>
      <c r="G26" s="376">
        <v>1</v>
      </c>
      <c r="H26" s="376"/>
      <c r="I26" s="376"/>
      <c r="J26" s="1125" t="s">
        <v>862</v>
      </c>
      <c r="K26" s="1126"/>
    </row>
    <row r="27" spans="1:11" ht="54.75" customHeight="1" x14ac:dyDescent="0.2">
      <c r="A27" s="4">
        <v>18</v>
      </c>
      <c r="B27" s="1134"/>
      <c r="C27" s="1074" t="s">
        <v>863</v>
      </c>
      <c r="D27" s="1075"/>
      <c r="E27" s="1124"/>
      <c r="F27" s="376"/>
      <c r="G27" s="376">
        <v>1</v>
      </c>
      <c r="H27" s="376"/>
      <c r="I27" s="376"/>
      <c r="J27" s="1125" t="s">
        <v>862</v>
      </c>
      <c r="K27" s="1126"/>
    </row>
    <row r="28" spans="1:11" ht="54.75" customHeight="1" x14ac:dyDescent="0.2">
      <c r="A28" s="4">
        <v>19</v>
      </c>
      <c r="B28" s="1134"/>
      <c r="C28" s="1074" t="s">
        <v>864</v>
      </c>
      <c r="D28" s="1075"/>
      <c r="E28" s="1124"/>
      <c r="F28" s="376"/>
      <c r="G28" s="376">
        <v>1</v>
      </c>
      <c r="H28" s="376"/>
      <c r="I28" s="376"/>
      <c r="J28" s="1125" t="s">
        <v>862</v>
      </c>
      <c r="K28" s="1126"/>
    </row>
    <row r="29" spans="1:11" ht="46.5" customHeight="1" x14ac:dyDescent="0.2">
      <c r="A29" s="4">
        <v>20</v>
      </c>
      <c r="B29" s="1135"/>
      <c r="C29" s="1074" t="s">
        <v>865</v>
      </c>
      <c r="D29" s="1075"/>
      <c r="E29" s="1124"/>
      <c r="F29" s="376">
        <v>1</v>
      </c>
      <c r="G29" s="376"/>
      <c r="H29" s="376"/>
      <c r="I29" s="376"/>
      <c r="J29" s="1125" t="s">
        <v>866</v>
      </c>
      <c r="K29" s="1126"/>
    </row>
    <row r="30" spans="1:11" ht="57.75" customHeight="1" x14ac:dyDescent="0.2">
      <c r="A30" s="4">
        <v>21</v>
      </c>
      <c r="B30" s="1123" t="s">
        <v>867</v>
      </c>
      <c r="C30" s="1074" t="s">
        <v>868</v>
      </c>
      <c r="D30" s="1075"/>
      <c r="E30" s="1124"/>
      <c r="F30" s="376"/>
      <c r="G30" s="376"/>
      <c r="H30" s="376">
        <v>1</v>
      </c>
      <c r="I30" s="376"/>
      <c r="J30" s="1125" t="s">
        <v>869</v>
      </c>
      <c r="K30" s="1126"/>
    </row>
    <row r="31" spans="1:11" ht="46.5" customHeight="1" x14ac:dyDescent="0.2">
      <c r="A31" s="4">
        <v>22</v>
      </c>
      <c r="B31" s="1123"/>
      <c r="C31" s="1074" t="s">
        <v>870</v>
      </c>
      <c r="D31" s="1075"/>
      <c r="E31" s="1124"/>
      <c r="F31" s="376"/>
      <c r="G31" s="376"/>
      <c r="H31" s="376">
        <v>1</v>
      </c>
      <c r="I31" s="376"/>
      <c r="J31" s="1125" t="s">
        <v>869</v>
      </c>
      <c r="K31" s="1126"/>
    </row>
    <row r="32" spans="1:11" ht="53.1" customHeight="1" x14ac:dyDescent="0.2">
      <c r="A32" s="4">
        <v>23</v>
      </c>
      <c r="B32" s="1123"/>
      <c r="C32" s="1136" t="s">
        <v>871</v>
      </c>
      <c r="D32" s="1137"/>
      <c r="E32" s="1138"/>
      <c r="F32" s="376"/>
      <c r="G32" s="376"/>
      <c r="H32" s="376">
        <v>1</v>
      </c>
      <c r="I32" s="376"/>
      <c r="J32" s="1125" t="s">
        <v>869</v>
      </c>
      <c r="K32" s="1126"/>
    </row>
    <row r="33" spans="1:12" ht="31.5" customHeight="1" x14ac:dyDescent="0.2">
      <c r="A33" s="4">
        <v>24</v>
      </c>
      <c r="B33" s="1143" t="s">
        <v>872</v>
      </c>
      <c r="C33" s="1074" t="s">
        <v>873</v>
      </c>
      <c r="D33" s="1075"/>
      <c r="E33" s="1124"/>
      <c r="F33" s="376"/>
      <c r="G33" s="376"/>
      <c r="H33" s="376">
        <v>1</v>
      </c>
      <c r="I33" s="376"/>
      <c r="J33" s="1062" t="s">
        <v>874</v>
      </c>
      <c r="K33" s="1062"/>
    </row>
    <row r="34" spans="1:12" ht="45" customHeight="1" x14ac:dyDescent="0.2">
      <c r="A34" s="4">
        <v>25</v>
      </c>
      <c r="B34" s="1143"/>
      <c r="C34" s="1074" t="s">
        <v>875</v>
      </c>
      <c r="D34" s="1075"/>
      <c r="E34" s="1124"/>
      <c r="F34" s="376">
        <v>1</v>
      </c>
      <c r="G34" s="376"/>
      <c r="H34" s="376"/>
      <c r="I34" s="376"/>
      <c r="J34" s="1125" t="s">
        <v>876</v>
      </c>
      <c r="K34" s="1126"/>
    </row>
    <row r="35" spans="1:12" ht="30.75" customHeight="1" x14ac:dyDescent="0.2">
      <c r="A35" s="4">
        <v>26</v>
      </c>
      <c r="B35" s="1143"/>
      <c r="C35" s="1074" t="s">
        <v>877</v>
      </c>
      <c r="D35" s="1075"/>
      <c r="E35" s="1124"/>
      <c r="F35" s="376"/>
      <c r="G35" s="376">
        <v>1</v>
      </c>
      <c r="H35" s="376"/>
      <c r="I35" s="376"/>
      <c r="J35" s="1125" t="s">
        <v>878</v>
      </c>
      <c r="K35" s="1126"/>
    </row>
    <row r="36" spans="1:12" ht="36.950000000000003" customHeight="1" x14ac:dyDescent="0.2">
      <c r="A36" s="4">
        <v>27</v>
      </c>
      <c r="B36" s="1143"/>
      <c r="C36" s="1074" t="s">
        <v>879</v>
      </c>
      <c r="D36" s="1075"/>
      <c r="E36" s="1124"/>
      <c r="F36" s="376">
        <v>1</v>
      </c>
      <c r="G36" s="376"/>
      <c r="H36" s="376"/>
      <c r="I36" s="376"/>
      <c r="J36" s="1125" t="s">
        <v>880</v>
      </c>
      <c r="K36" s="1126"/>
    </row>
    <row r="37" spans="1:12" s="418" customFormat="1" x14ac:dyDescent="0.2">
      <c r="A37" s="415"/>
      <c r="B37" s="415"/>
      <c r="C37" s="1139" t="s">
        <v>376</v>
      </c>
      <c r="D37" s="1140"/>
      <c r="E37" s="1141"/>
      <c r="F37" s="416">
        <f>SUM(F10:F36)</f>
        <v>13</v>
      </c>
      <c r="G37" s="416">
        <f>SUM(G10:G36)</f>
        <v>10</v>
      </c>
      <c r="H37" s="416">
        <f>SUM(H10:H36)</f>
        <v>4</v>
      </c>
      <c r="I37" s="416">
        <f>SUM(I10:I36)</f>
        <v>0</v>
      </c>
      <c r="J37" s="1142">
        <f>+F37/A36</f>
        <v>0.48148148148148145</v>
      </c>
      <c r="K37" s="1142"/>
      <c r="L37" s="417"/>
    </row>
    <row r="38" spans="1:12" ht="73.5" customHeight="1" x14ac:dyDescent="0.2">
      <c r="C38" s="1099" t="s">
        <v>881</v>
      </c>
      <c r="D38" s="1099"/>
      <c r="E38" s="1099"/>
      <c r="F38" s="1099"/>
      <c r="G38" s="1099"/>
      <c r="H38" s="1099"/>
      <c r="I38" s="1099"/>
      <c r="J38" s="1099"/>
      <c r="K38" s="1099"/>
    </row>
  </sheetData>
  <mergeCells count="71">
    <mergeCell ref="C37:E37"/>
    <mergeCell ref="J37:K37"/>
    <mergeCell ref="C38:K38"/>
    <mergeCell ref="B33:B36"/>
    <mergeCell ref="C33:E33"/>
    <mergeCell ref="J33:K33"/>
    <mergeCell ref="C34:E34"/>
    <mergeCell ref="J34:K34"/>
    <mergeCell ref="C35:E35"/>
    <mergeCell ref="J35:K35"/>
    <mergeCell ref="C36:E36"/>
    <mergeCell ref="J36:K36"/>
    <mergeCell ref="B30:B32"/>
    <mergeCell ref="C30:E30"/>
    <mergeCell ref="J30:K30"/>
    <mergeCell ref="C31:E31"/>
    <mergeCell ref="J31:K31"/>
    <mergeCell ref="C32:E32"/>
    <mergeCell ref="J32:K3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J22:K22"/>
    <mergeCell ref="C20:E20"/>
    <mergeCell ref="J20:K20"/>
    <mergeCell ref="C23:E23"/>
    <mergeCell ref="J23:K23"/>
    <mergeCell ref="C22:E22"/>
    <mergeCell ref="C15:E15"/>
    <mergeCell ref="J15:K15"/>
    <mergeCell ref="C16:E16"/>
    <mergeCell ref="J16:K16"/>
    <mergeCell ref="C17:E17"/>
    <mergeCell ref="J17:K17"/>
    <mergeCell ref="C18:E18"/>
    <mergeCell ref="J18:K18"/>
    <mergeCell ref="C19:E19"/>
    <mergeCell ref="J19:K19"/>
    <mergeCell ref="C21:E21"/>
    <mergeCell ref="J21:K21"/>
    <mergeCell ref="D8:I8"/>
    <mergeCell ref="J8:K9"/>
    <mergeCell ref="C9:E9"/>
    <mergeCell ref="B10:B13"/>
    <mergeCell ref="C10:E10"/>
    <mergeCell ref="J10:K10"/>
    <mergeCell ref="C11:E11"/>
    <mergeCell ref="J11:K11"/>
    <mergeCell ref="C12:E12"/>
    <mergeCell ref="J12:K12"/>
    <mergeCell ref="C13:E13"/>
    <mergeCell ref="J13:K13"/>
    <mergeCell ref="D7:K7"/>
    <mergeCell ref="C1:C4"/>
    <mergeCell ref="D1:K3"/>
    <mergeCell ref="D4:J4"/>
    <mergeCell ref="C5:J5"/>
    <mergeCell ref="C6:K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5. S. Bucal AHC ESE San Nicolás</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2021-05-28T04:48:05Z</dcterms:modified>
</cp:coreProperties>
</file>