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E:\Carola\Desktop\AÑO 2021\CONTRATO 2182 DE 2021\INFORMES CONTRATO 2182 DE 2021\INFORME 4\ALCANCE 1 EAPB\4. MEDIMAS\"/>
    </mc:Choice>
  </mc:AlternateContent>
  <xr:revisionPtr revIDLastSave="0" documentId="13_ncr:1_{97F7F8D9-1F13-49DD-8BB7-3A0F5D61A068}" xr6:coauthVersionLast="47" xr6:coauthVersionMax="47" xr10:uidLastSave="{00000000-0000-0000-0000-000000000000}"/>
  <bookViews>
    <workbookView xWindow="-120" yWindow="-120" windowWidth="20730" windowHeight="11160" xr2:uid="{00000000-000D-0000-FFFF-FFFF00000000}"/>
  </bookViews>
  <sheets>
    <sheet name="5.S.Bucal EAPB MEDIMAS"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4" l="1"/>
  <c r="G58" i="4" s="1"/>
  <c r="H23" i="4"/>
  <c r="H58" i="4" s="1"/>
  <c r="I23" i="4"/>
  <c r="I58" i="4" s="1"/>
  <c r="E58" i="4"/>
  <c r="G51" i="4"/>
  <c r="G59" i="4" s="1"/>
  <c r="H51" i="4"/>
  <c r="H59" i="4" s="1"/>
  <c r="I51" i="4"/>
  <c r="I59" i="4" s="1"/>
  <c r="F51" i="4"/>
  <c r="F59" i="4" s="1"/>
  <c r="G56" i="4"/>
  <c r="G60" i="4" s="1"/>
  <c r="H56" i="4"/>
  <c r="H60" i="4" s="1"/>
  <c r="I56" i="4"/>
  <c r="I60" i="4" s="1"/>
  <c r="F56" i="4"/>
  <c r="F60" i="4" s="1"/>
  <c r="F23" i="4"/>
  <c r="E60" i="4"/>
  <c r="E59" i="4"/>
  <c r="E51" i="4" l="1"/>
  <c r="F24" i="4" s="1"/>
  <c r="J59" i="4" s="1"/>
  <c r="I61" i="4"/>
  <c r="H61" i="4"/>
  <c r="G61" i="4"/>
  <c r="E23" i="4"/>
  <c r="F5" i="4" s="1"/>
  <c r="J58" i="4" s="1"/>
  <c r="F58" i="4"/>
  <c r="F61" i="4" s="1"/>
  <c r="E56" i="4"/>
  <c r="F52" i="4" s="1"/>
  <c r="J60" i="4" s="1"/>
  <c r="J6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FAMILIA</author>
  </authors>
  <commentList>
    <comment ref="C7" authorId="0" shapeId="0" xr:uid="{00000000-0006-0000-0200-000001000000}">
      <text>
        <r>
          <rPr>
            <b/>
            <sz val="9"/>
            <color indexed="81"/>
            <rFont val="Tahoma"/>
            <family val="2"/>
          </rPr>
          <t>FAMILIA:</t>
        </r>
        <r>
          <rPr>
            <sz val="9"/>
            <color indexed="81"/>
            <rFont val="Tahoma"/>
            <family val="2"/>
          </rPr>
          <t xml:space="preserve">
Numerales 1, 2 y 5 del artículo 2.5.1.2.1.del Decreto 780 de 2016 Art.35 Resolución 2481 de 2020. Res. 3280 de 2018
</t>
        </r>
      </text>
    </comment>
    <comment ref="C8" authorId="0" shapeId="0" xr:uid="{00000000-0006-0000-0200-000002000000}">
      <text>
        <r>
          <rPr>
            <b/>
            <sz val="9"/>
            <color indexed="81"/>
            <rFont val="Tahoma"/>
            <family val="2"/>
          </rPr>
          <t>FAMILIA:</t>
        </r>
        <r>
          <rPr>
            <sz val="9"/>
            <color indexed="81"/>
            <rFont val="Tahoma"/>
            <family val="2"/>
          </rPr>
          <t xml:space="preserve">
Artículo 2, literales c), d) y e) del artículo 6 y artículo 8 de la Ley 1751 de 2015.
Resolución 2481 de 2020. Res. 3280 de 2018
</t>
        </r>
      </text>
    </comment>
    <comment ref="C9" authorId="0" shapeId="0" xr:uid="{00000000-0006-0000-0200-000003000000}">
      <text>
        <r>
          <rPr>
            <b/>
            <sz val="9"/>
            <color indexed="81"/>
            <rFont val="Tahoma"/>
            <family val="2"/>
          </rPr>
          <t>FAMILIA:</t>
        </r>
        <r>
          <rPr>
            <sz val="9"/>
            <color indexed="81"/>
            <rFont val="Tahoma"/>
            <family val="2"/>
          </rPr>
          <t xml:space="preserve">
Artículo 125 del Decreto Ley 019 de 2012. Res. 3100 de 2019 estándar Historia Clínica e  interdependencia de servicios, Resolución 2481 de 2020</t>
        </r>
      </text>
    </comment>
    <comment ref="C10" authorId="0" shapeId="0" xr:uid="{00000000-0006-0000-0200-000004000000}">
      <text>
        <r>
          <rPr>
            <b/>
            <sz val="9"/>
            <color indexed="81"/>
            <rFont val="Tahoma"/>
            <family val="2"/>
          </rPr>
          <t>FAMILIA:</t>
        </r>
        <r>
          <rPr>
            <sz val="9"/>
            <color indexed="81"/>
            <rFont val="Tahoma"/>
            <family val="2"/>
          </rPr>
          <t xml:space="preserve">
Artículo 123 del Decreto 019 de 2012; parágrafo 3 del artículo 1 de la Resolución 1552 de 2013; artículo 124 del Decreto Ley 019 de 2012; numerales 1 y 2 del artículo 2.5.1.2.1. y parágrafo 1 del artículo 2.5.3.4.5. del Decreto 780 de 2016; artículo 14 de la Resolución 5857 de 2018;( 2481 DE 2020) parágrafo 1 del art. 16 de la Ley 1122 de 2007.</t>
        </r>
      </text>
    </comment>
    <comment ref="C11" authorId="0" shapeId="0" xr:uid="{00000000-0006-0000-0200-000005000000}">
      <text>
        <r>
          <rPr>
            <b/>
            <sz val="9"/>
            <color indexed="81"/>
            <rFont val="Tahoma"/>
            <family val="2"/>
          </rPr>
          <t>FAMILIA:</t>
        </r>
        <r>
          <rPr>
            <sz val="9"/>
            <color indexed="81"/>
            <rFont val="Tahoma"/>
            <family val="2"/>
          </rPr>
          <t xml:space="preserve">
Artículo 1 de la Resolución 1552 de 2013 Artículo 124 del Decreto Ley 019 de 2012 Numerales 1 y 2 del Artículo 2.5.1.2.1.del Decreto 780 de 2016 Artículo 12 de la Resolución 5857 de 2018. ( 2481 DE 2020) </t>
        </r>
      </text>
    </comment>
    <comment ref="C12" authorId="0" shapeId="0" xr:uid="{00000000-0006-0000-0200-000006000000}">
      <text>
        <r>
          <rPr>
            <b/>
            <sz val="9"/>
            <color indexed="81"/>
            <rFont val="Tahoma"/>
            <family val="2"/>
          </rPr>
          <t>FAMILIA:</t>
        </r>
        <r>
          <rPr>
            <sz val="9"/>
            <color indexed="81"/>
            <rFont val="Tahoma"/>
            <family val="2"/>
          </rPr>
          <t xml:space="preserve">
Artículo 2.5.3.2.16 y numeral 4 del artículo 2.5.2.3.8. del Decreto 780 de 2016
Res. 3100 de 2018 . Referencia y contra referencia Estándar interdependencia de servicios 
Resolución 2481 de 2020</t>
        </r>
      </text>
    </comment>
    <comment ref="C14" authorId="0" shapeId="0" xr:uid="{00000000-0006-0000-0200-000007000000}">
      <text>
        <r>
          <rPr>
            <b/>
            <sz val="9"/>
            <color indexed="81"/>
            <rFont val="Tahoma"/>
            <family val="2"/>
          </rPr>
          <t>FAMILIA:</t>
        </r>
        <r>
          <rPr>
            <sz val="9"/>
            <color indexed="81"/>
            <rFont val="Tahoma"/>
            <family val="2"/>
          </rPr>
          <t xml:space="preserve">
Artículo 131 del Decreto Ley 019 de 2012</t>
        </r>
      </text>
    </comment>
    <comment ref="C15" authorId="0" shapeId="0" xr:uid="{00000000-0006-0000-0200-000008000000}">
      <text>
        <r>
          <rPr>
            <b/>
            <sz val="9"/>
            <color indexed="81"/>
            <rFont val="Tahoma"/>
            <family val="2"/>
          </rPr>
          <t>FAMILIA:</t>
        </r>
        <r>
          <rPr>
            <sz val="9"/>
            <color indexed="81"/>
            <rFont val="Tahoma"/>
            <family val="2"/>
          </rPr>
          <t xml:space="preserve">
Artículos 38 y 47 de la Resolución 5269 de 2017
</t>
        </r>
      </text>
    </comment>
    <comment ref="C16" authorId="0" shapeId="0" xr:uid="{00000000-0006-0000-0200-000009000000}">
      <text>
        <r>
          <rPr>
            <b/>
            <sz val="9"/>
            <color indexed="81"/>
            <rFont val="Tahoma"/>
            <family val="2"/>
          </rPr>
          <t>FAMILIA:</t>
        </r>
        <r>
          <rPr>
            <sz val="9"/>
            <color indexed="81"/>
            <rFont val="Tahoma"/>
            <family val="2"/>
          </rPr>
          <t xml:space="preserve">
Numerales 1 y 2 del Artículo 2.5.1.2.1.del Decreto 780 de 2016Artículo 1 de la Resolución 1604 de 2013.
</t>
        </r>
      </text>
    </comment>
    <comment ref="C17" authorId="0" shapeId="0" xr:uid="{00000000-0006-0000-0200-00000A000000}">
      <text>
        <r>
          <rPr>
            <b/>
            <sz val="9"/>
            <color indexed="81"/>
            <rFont val="Tahoma"/>
            <family val="2"/>
          </rPr>
          <t>FAMILIA:</t>
        </r>
        <r>
          <rPr>
            <sz val="9"/>
            <color indexed="81"/>
            <rFont val="Tahoma"/>
            <family val="2"/>
          </rPr>
          <t xml:space="preserve">
Artículo 2.10.1.1.3. del Decreto 780 de 2016 e inciso 15 del numeral 4.2. y numeral 4.4. del artículo 4 de la Resolución 4343 de 2012.</t>
        </r>
      </text>
    </comment>
    <comment ref="C18" authorId="0" shapeId="0" xr:uid="{00000000-0006-0000-0200-00000B000000}">
      <text>
        <r>
          <rPr>
            <b/>
            <sz val="9"/>
            <color indexed="81"/>
            <rFont val="Tahoma"/>
            <family val="2"/>
          </rPr>
          <t>FAMILIA:</t>
        </r>
        <r>
          <rPr>
            <sz val="9"/>
            <color indexed="81"/>
            <rFont val="Tahoma"/>
            <family val="2"/>
          </rPr>
          <t xml:space="preserve">
Numerales 4.2. y 4.4. del artículo 4 de la Resolución 4343 de 2012, en concordancia con los artículos 14 y 20 de la Ley 1437 de 2011</t>
        </r>
      </text>
    </comment>
    <comment ref="C20" authorId="0" shapeId="0" xr:uid="{00000000-0006-0000-0200-00000C000000}">
      <text>
        <r>
          <rPr>
            <b/>
            <sz val="9"/>
            <color indexed="81"/>
            <rFont val="Tahoma"/>
            <family val="2"/>
          </rPr>
          <t>FAMILIA:</t>
        </r>
        <r>
          <rPr>
            <sz val="9"/>
            <color indexed="81"/>
            <rFont val="Tahoma"/>
            <family val="2"/>
          </rPr>
          <t xml:space="preserve">
Numerales 1, 2 y 5 del Artículo 2.5.1.2.1.del Decreto 780 de 2016. Artículo 2, literales c), d) y e) del artículo 6 y artículo 8 de la Ley 1751 de 2015. Artículo 9 de la Resolución 5857 de 2018 ( 2481 DE 2020)
</t>
        </r>
      </text>
    </comment>
    <comment ref="C26" authorId="0" shapeId="0" xr:uid="{00000000-0006-0000-0200-00000D000000}">
      <text>
        <r>
          <rPr>
            <b/>
            <sz val="9"/>
            <color indexed="81"/>
            <rFont val="Tahoma"/>
            <family val="2"/>
          </rPr>
          <t>FAMILIA:</t>
        </r>
        <r>
          <rPr>
            <sz val="9"/>
            <color indexed="81"/>
            <rFont val="Tahoma"/>
            <family val="2"/>
          </rPr>
          <t xml:space="preserve">
Artículo 14 de la Resolución 1536 de 2015
</t>
        </r>
      </text>
    </comment>
    <comment ref="C27" authorId="0" shapeId="0" xr:uid="{00000000-0006-0000-0200-00000E000000}">
      <text>
        <r>
          <rPr>
            <b/>
            <sz val="9"/>
            <color indexed="81"/>
            <rFont val="Tahoma"/>
            <family val="2"/>
          </rPr>
          <t>FAMILIA:</t>
        </r>
        <r>
          <rPr>
            <sz val="9"/>
            <color indexed="81"/>
            <rFont val="Tahoma"/>
            <family val="2"/>
          </rPr>
          <t xml:space="preserve">
Artículos 1 y 3 del Acuerdo 117 de 1998 </t>
        </r>
      </text>
    </comment>
    <comment ref="C29" authorId="0" shapeId="0" xr:uid="{00000000-0006-0000-0200-00000F000000}">
      <text>
        <r>
          <rPr>
            <b/>
            <sz val="9"/>
            <color indexed="81"/>
            <rFont val="Tahoma"/>
            <family val="2"/>
          </rPr>
          <t>FAMILIA:</t>
        </r>
        <r>
          <rPr>
            <sz val="9"/>
            <color indexed="81"/>
            <rFont val="Tahoma"/>
            <family val="2"/>
          </rPr>
          <t xml:space="preserve">
Ruta Integral de Atención para la Promoción y Mantenimiento de la Salud de la Resolución materno perinatal. 
Lineamiento soy generación mas sonriente 2021</t>
        </r>
      </text>
    </comment>
    <comment ref="C30" authorId="0" shapeId="0" xr:uid="{00000000-0006-0000-0200-000010000000}">
      <text>
        <r>
          <rPr>
            <b/>
            <sz val="9"/>
            <color indexed="81"/>
            <rFont val="Tahoma"/>
            <family val="2"/>
          </rPr>
          <t>FAMILIA:</t>
        </r>
        <r>
          <rPr>
            <sz val="9"/>
            <color indexed="81"/>
            <rFont val="Tahoma"/>
            <family val="2"/>
          </rPr>
          <t xml:space="preserve">
Numerales 3, 4, 5 y 6 del numeral 2.2.3. y; numerales 3.3.1, 3.3.2, 3.3.5 y 3.3.6 del Numeral 3.3. e inciso tercero ídem, del numeral I Lineamiento Técnico y Operativo Ruta Integral de Atención para la Promoción y Mantenimiento de la Salud de la Resolución  3280 de 2018, en concordancia con los artículos 4 y 7 ídem. Numeral 9.4 del artículo 9 de la Resolución 3202 de 2016.
Artículo 9 de la Resolución 2481  de 2018</t>
        </r>
      </text>
    </comment>
    <comment ref="C31" authorId="0" shapeId="0" xr:uid="{00000000-0006-0000-0200-000011000000}">
      <text>
        <r>
          <rPr>
            <b/>
            <sz val="9"/>
            <color indexed="81"/>
            <rFont val="Tahoma"/>
            <family val="2"/>
          </rPr>
          <t>FAMILIA:</t>
        </r>
        <r>
          <rPr>
            <sz val="9"/>
            <color indexed="81"/>
            <rFont val="Tahoma"/>
            <family val="2"/>
          </rPr>
          <t xml:space="preserve">
Numeral 9.4 del artículo 9 de la Resolución 3202 de 2016.</t>
        </r>
      </text>
    </comment>
    <comment ref="C43" authorId="0" shapeId="0" xr:uid="{00000000-0006-0000-0200-000012000000}">
      <text>
        <r>
          <rPr>
            <b/>
            <sz val="9"/>
            <color indexed="81"/>
            <rFont val="Tahoma"/>
            <family val="2"/>
          </rPr>
          <t>FAMILIA:</t>
        </r>
        <r>
          <rPr>
            <sz val="9"/>
            <color indexed="81"/>
            <rFont val="Tahoma"/>
            <family val="2"/>
          </rPr>
          <t xml:space="preserve">
Ruta Integral de Atención para la Promoción y Mantenimiento de la Salud de la Resolución materno perinatal. 
Lineamiento soy generación mas sonriente 2021</t>
        </r>
      </text>
    </comment>
    <comment ref="C45" authorId="0" shapeId="0" xr:uid="{00000000-0006-0000-0200-000013000000}">
      <text>
        <r>
          <rPr>
            <b/>
            <sz val="9"/>
            <color indexed="81"/>
            <rFont val="Tahoma"/>
            <family val="2"/>
          </rPr>
          <t>FAMILIA:</t>
        </r>
        <r>
          <rPr>
            <sz val="9"/>
            <color indexed="81"/>
            <rFont val="Tahoma"/>
            <family val="2"/>
          </rPr>
          <t xml:space="preserve">
Numerales 3, 4, 5 y 6 del numeral 2.2.3. del numeral I Lineamiento Técnico y Operativo Ruta Integral de Atención para la Promoción y Mantenimiento de la Salud de la Resolución 3280 de 2018. Ítem Solicitud de exámenes de laboratorio numerales 4.3.6.1.2 y 4.3.6.1.4 del numeral 4.3.6.1; numeral 4.10.4.2 del numeral 4.10; numeral 4.12.6.1 del numeral 4.12; del numeral III Lineamiento Técnico y Operativo Ruta Integral de Atención en Salud Materno Perinatal de la Resolución 3280 de 2018.
Numeral 9.4 del art. 9 de la Res. 3202 de 2016.Artículo 9 de la Resolución 2481/2020</t>
        </r>
      </text>
    </comment>
    <comment ref="C54" authorId="0" shapeId="0" xr:uid="{00000000-0006-0000-0200-000014000000}">
      <text>
        <r>
          <rPr>
            <b/>
            <sz val="9"/>
            <color indexed="81"/>
            <rFont val="Tahoma"/>
            <family val="2"/>
          </rPr>
          <t>FAMILIA:</t>
        </r>
        <r>
          <rPr>
            <sz val="9"/>
            <color indexed="81"/>
            <rFont val="Tahoma"/>
            <family val="2"/>
          </rPr>
          <t xml:space="preserve">
Numerales 11, 12 y 17 del artículo 130 de la Ley 1438 de 2011 modificado por el artículo 3 de la Ley 1949 de 2019</t>
        </r>
      </text>
    </comment>
  </commentList>
</comments>
</file>

<file path=xl/sharedStrings.xml><?xml version="1.0" encoding="utf-8"?>
<sst xmlns="http://schemas.openxmlformats.org/spreadsheetml/2006/main" count="163" uniqueCount="135">
  <si>
    <t>ESTANDAR</t>
  </si>
  <si>
    <t>CRITERIO PARA EVALUAR</t>
  </si>
  <si>
    <t>MODO DE VERIFICACIÓN</t>
  </si>
  <si>
    <t>SITUACIÓN EVIDENCIADA</t>
  </si>
  <si>
    <t>5.2 COMPONENTE PRESTACIÓN DE SERVICIOS</t>
  </si>
  <si>
    <t>8. La EPS garantiza a los afiliados la atención de los servicios de salud con accesibilidad, oportunidad y continuidad.</t>
  </si>
  <si>
    <t>9. La EPS asigna las citas de odontología general y medicina general, sin exceder los tres (3) días hábiles, contados a partir de la solicitud e, informa al usuario la fecha para la cual se asigna la cita.</t>
  </si>
  <si>
    <t>10. La EPS tiene agendas abiertas para la asignación de citas de medicina especializada todos los días hábiles del año e, informa al usuario la fecha para la cual se asigna la cita.</t>
  </si>
  <si>
    <t xml:space="preserve">12. La EPS asegura la entrega de medicamentos de manera inmediata y excepcionalmente dentro de las 48 horas siguientes a la solicitud. </t>
  </si>
  <si>
    <t>13. La EPS garantiza los mecanismos de atención al usuario.</t>
  </si>
  <si>
    <t xml:space="preserve">14. La EPS resuelve las peticiones, quejas y reclamos oportunamente. </t>
  </si>
  <si>
    <t>5.3. COMPONENTE PRESTACIÓN DE SERVICIOS DE PROMOCIÓN Y DETECCION</t>
  </si>
  <si>
    <t>16. La EPS cuenta con estrategias de demanda inducida.</t>
  </si>
  <si>
    <t>11. La EPS garantiza la operación del sistema de referencia y contrarreferencia dispone de una red de prestadores disponible y suficiente en todos los niveles de complejidad, así como la disponibilidad de la red de transporte y comunicaciones.</t>
  </si>
  <si>
    <r>
      <t>17.</t>
    </r>
    <r>
      <rPr>
        <sz val="8"/>
        <rFont val="Calibri"/>
        <family val="2"/>
        <scheme val="minor"/>
      </rPr>
      <t xml:space="preserve"> La EPS garantiza las intervenciones individuales de la RIAS de Promoción y Mantenimiento de la Salud.</t>
    </r>
  </si>
  <si>
    <r>
      <t>18.</t>
    </r>
    <r>
      <rPr>
        <sz val="8"/>
        <rFont val="Calibri"/>
        <family val="2"/>
        <scheme val="minor"/>
      </rPr>
      <t xml:space="preserve"> La EPS garantiza las intervenciones individuales de la Ruta Integral de Atención Materno Perinatal - RIAMP.</t>
    </r>
  </si>
  <si>
    <t>Dubys Bernal Arias</t>
  </si>
  <si>
    <t>Odontóloga</t>
  </si>
  <si>
    <t>Referente Salud Bucal SSP y SS</t>
  </si>
  <si>
    <t>1. La EPS debe  verificar  disponibilidad de agenda en su red prestadora  todos los días hábiles e informa al usuario la fecha de asignación de cita.</t>
  </si>
  <si>
    <t xml:space="preserve">Seguimiento adherencia   fallos de tutela de tecnologías en salud del Plan de Beneficios. </t>
  </si>
  <si>
    <t>Garantizar actividades, procedimientos e intervenciones de la RIAS de Promoción y Mantenimiento de la Salud en su población afiliada.</t>
  </si>
  <si>
    <t>2. La EPS NO da respuesta oportuna a los requerimientos de la Entidad Territorial</t>
  </si>
  <si>
    <t>1. La EPS da respuesta oportuna a los requerimientos de la Entidad Territorial de acuerdo a los soportes de las actividades presentadas</t>
  </si>
  <si>
    <t>OBSERVACIONES+S4:S+S436</t>
  </si>
  <si>
    <t>Garantizar examen estomatológico  al menor  al momento del parto o en el puerperio y las actividades, procedimientos e intervenciones de la RIAS de Promoción y Mantenimiento de la Salud en su población afiliada.</t>
  </si>
  <si>
    <t>C</t>
  </si>
  <si>
    <t>NC</t>
  </si>
  <si>
    <t>NA</t>
  </si>
  <si>
    <t>NV</t>
  </si>
  <si>
    <t>TOTAL</t>
  </si>
  <si>
    <t>POSIBLE SITUACIÓN EVIDENCIADA</t>
  </si>
  <si>
    <t xml:space="preserve">HALLAZGOS EN LA VISITA </t>
  </si>
  <si>
    <t>5.4  INFORMACION</t>
  </si>
  <si>
    <t xml:space="preserve">1.Verificar si tiene documentadas las estrategias de demanda inducida. </t>
  </si>
  <si>
    <t xml:space="preserve">3. Verificar si se realizó, en personas de 27 a 59 años, demanda inducida para las actividades de: </t>
  </si>
  <si>
    <t xml:space="preserve">1.Verifique los requerimientos realizados por la Entidad Territorial a la EPS, realice la trazabilidad de estos, cerciorándose de que hayan sido recibidos por un canal válido de la EPS y determine cuáles no han sido respondidos oportunamente o fueron respondidos de manera incompleta o insuficiente. </t>
  </si>
  <si>
    <t xml:space="preserve">5 Usuarios </t>
  </si>
  <si>
    <t>Nota: Para autorizaciones tenga en cuenta que el término no debe superar cinco días hábiles. Seguimiento aleatorio a ordenes de servicio de remisión interdependencia de servicios.
Tener en cuenta numero de revisiones para la muestra desde el municipio.</t>
  </si>
  <si>
    <t>La muestra será determinada según la metodología establecida por la SNS. Seguimiento aleatorio a ordenes de servicio odontología especializada cantidad solicitada.</t>
  </si>
  <si>
    <t xml:space="preserve">2. La EPS NO realizó las remisiones de los pacientes, catalogadas como urgentes dentro de las 12 horas siguientes a la solicitud.  </t>
  </si>
  <si>
    <t xml:space="preserve"> Atención priorizada de procedimientos </t>
  </si>
  <si>
    <t>La muestra será determinada según la metodología establecida por la SNS. Seguimiento  a ordenes de servicio odontología especializada</t>
  </si>
  <si>
    <t>2. La EPS NO tiene fallos de tutela de tecnologías en salud del Plan de Beneficios.</t>
  </si>
  <si>
    <r>
      <t xml:space="preserve">La muestra será determinada según la metodología establecida por la SNS. </t>
    </r>
    <r>
      <rPr>
        <sz val="8"/>
        <color rgb="FF7030A0"/>
        <rFont val="Calibri"/>
        <family val="2"/>
        <scheme val="minor"/>
      </rPr>
      <t>Seguimiento aleatorio salud bucal a ordenes de servicio odontología especializada</t>
    </r>
  </si>
  <si>
    <r>
      <t xml:space="preserve">La muestra será determinada según la metodología establecida por la SNS.  </t>
    </r>
    <r>
      <rPr>
        <b/>
        <sz val="8"/>
        <rFont val="Calibri"/>
        <family val="2"/>
        <scheme val="minor"/>
      </rPr>
      <t>Seguimiento aleatorio a ordenes de servicio odontología</t>
    </r>
  </si>
  <si>
    <t>3.La muestra será determinada según la metodología establecida por la SNS. Seguimiento aleatorio a ordenes de servicio</t>
  </si>
  <si>
    <t>8.De una muestra de casos, verifique los tiempos transcurridos entre la orden, autorización y entrega efectiva de los siguientes medicamentos incluidos en el Plan de Beneficios, según patología: quimioterapéuticos, inmunosupresores, retrovirales y factores de coagulación.</t>
  </si>
  <si>
    <t xml:space="preserve">9.Verifique que los afiliados a la EPS tengan en el municipio de residencia un lugar al cual acudir para ser atendidos por la aseguradora. Pruebe que la línea de atención telefónica y la página web estén funcionamiento para la recepción de PQRS.  Área administrativa </t>
  </si>
  <si>
    <t xml:space="preserve">10.Tome una muestra de PQR presentadas por los afiliados en la EPS y verifique que hayan sido resueltas de fondo dentro de los plazos establecidos (15 días o de inmediato cuando esté en peligro inminente la vida o la integridad). </t>
  </si>
  <si>
    <t xml:space="preserve">12.De una muestra de casos, verifique los tiempos transcurridos entre la orden, autorización y prestación efectiva de la tecnología en salud objeto de fallo de tutela. </t>
  </si>
  <si>
    <t xml:space="preserve">5. Primera Infancia (7 días hasta un día antes de cumplir los 6 años) - Cohorte de niños en este curso de vida: </t>
  </si>
  <si>
    <t xml:space="preserve">6. Valoración Integral: Atención por enfermería – </t>
  </si>
  <si>
    <t>7 Protección Específica: Vacunación según el Esquema del Programa Ampliado de Inmunizaciones (PAI).</t>
  </si>
  <si>
    <t>8. Infancia (6 años hasta un día antes de cumplir los 12 años) - Cohorte de niños en este curso de vida:</t>
  </si>
  <si>
    <t>9. Valoración Integral: Atención en salud por medicina general o especialista en pediatría o medicina familiar.</t>
  </si>
  <si>
    <t xml:space="preserve">10. Protección Específica: Aplicación de barniz de flúor. </t>
  </si>
  <si>
    <t>11. Adultez (29 a los 59 años):</t>
  </si>
  <si>
    <t xml:space="preserve">12. Detección Temprana: Colposcopia cervicouterina – Según hallazgos de las pruebas de tamización – Cohorte de mujeres con citologías con resultados positivos </t>
  </si>
  <si>
    <r>
      <t>13. Detección Temprana:</t>
    </r>
    <r>
      <rPr>
        <sz val="11"/>
        <rFont val="Calibri"/>
        <family val="2"/>
        <scheme val="minor"/>
      </rPr>
      <t xml:space="preserve"> </t>
    </r>
    <r>
      <rPr>
        <sz val="8"/>
        <rFont val="Calibri"/>
        <family val="2"/>
        <scheme val="minor"/>
      </rPr>
      <t>Biopsia de próstata – Según hallazgos de las pruebas de tamización – Cohorte de hombres desde los 50 hasta los 59 años con PSA anormal (elevado).</t>
    </r>
  </si>
  <si>
    <t>14. Vejez (60 años en adelante):</t>
  </si>
  <si>
    <r>
      <t>15. Detección Temprana:</t>
    </r>
    <r>
      <rPr>
        <sz val="11"/>
        <rFont val="Calibri"/>
        <family val="2"/>
        <scheme val="minor"/>
      </rPr>
      <t xml:space="preserve"> </t>
    </r>
    <r>
      <rPr>
        <sz val="8"/>
        <rFont val="Calibri"/>
        <family val="2"/>
        <scheme val="minor"/>
      </rPr>
      <t xml:space="preserve">Biopsia de próstata – Según hallazgos de las pruebas de tamización – Cohorte de hombres desde los 60 hasta los 75 años con PSA anormal (elevado). </t>
    </r>
  </si>
  <si>
    <r>
      <t xml:space="preserve">16.La muestra será determinada según la metodología establecida por la SNS.  </t>
    </r>
    <r>
      <rPr>
        <b/>
        <sz val="8"/>
        <rFont val="Calibri"/>
        <family val="2"/>
        <scheme val="minor"/>
      </rPr>
      <t>Seguimiento aleatorio a ordenes de servicio odontología</t>
    </r>
  </si>
  <si>
    <t>.Solicite las cohortes según la actividad y de una muestra de casos trazadores, verifique si recibieron:</t>
  </si>
  <si>
    <t>17. Detección Temprana – Atención de Cuidado Prenatal – Cohorte mujeres en período de gestación (gestantes): En la primera consulta:</t>
  </si>
  <si>
    <t>18. Realización de los siguientes exámenes de Laboratorio: urocultivo y antibiograma, hemograma y hemoclasificación, glicemia, prueba rápida para VIH, prueba para sífilis, antígeno de superficie para Hepatitis B, pruebas de IgG e IgM para toxoplasma y, ecografía entre las 10 semanas + 6 días y 13 semanas + 6 días.</t>
  </si>
  <si>
    <t>19. Formulación y Entrega de los Micronutrientes: Ácido Fólico, Calcio y Hierro.</t>
  </si>
  <si>
    <t xml:space="preserve">20.– Protección Específica – Atención para el Cuidado del Recién Nacido – Cohorte de Recién Nacidos: </t>
  </si>
  <si>
    <t>21. Toma de muestra de sangre de cordón para hemoclasificación neonatal y para tamizaje de hipotiroidismo congénito con TSH neonatal.</t>
  </si>
  <si>
    <t xml:space="preserve">22.– Protección Específica – Atención para el Seguimiento al Recién Nacido– Cohorte de Recién Nacidos: </t>
  </si>
  <si>
    <t>23. Consulta de control ambulatorio del recién nacido (Entre los 3 y 5 días posterior al egreso hospitalario).</t>
  </si>
  <si>
    <t xml:space="preserve">1.Remisiones prótesis totales, interconsulta con tratamiento terminado endodoncia. 
Reporte de casos cáncer bucal seguimiento a tratamientos. 
Reporte fluorosis </t>
  </si>
  <si>
    <t xml:space="preserve">La atención se garantizó con oportunidad, acceso y continuidad. 
Seguimiento a la atención hasta culminación tratamiento </t>
  </si>
  <si>
    <t>2.De una muestra de casos, verifique los tiempos transcurridos entre la orden, autorización y prestación efectiva de los siguientes servicios ambulatorios, según patología: endodoncia, odontopediatría, biopsia, oncología, prótesis.</t>
  </si>
  <si>
    <t>1. Garantías de oportunidad, acceso y continuidad. 
2. Descripción del hallazgo negativo respecto a remisiones, interdependencia de servicios vs evolución Historia clínica,</t>
  </si>
  <si>
    <t>4.Verifique telefónicamente la disponibilidad de citas para odontología general en el municipio de residencia del afiliado, de acuerdo con la red suministrada por el asegurador, tomando como punto de partida el número de identificación de un afiliado. Cuales son los mecanismos de asignación de citas presencial</t>
  </si>
  <si>
    <t>1. garantías de asignación  citas dentro de los tres (3) días hábiles e informa al usuario la fecha de emisión de la orden .
2. NO asigna citas dentro de los tres (3) días hábiles e informa al usuario la fecha de asignación.</t>
  </si>
  <si>
    <r>
      <t>5.Verifique telefónicamente la disponibilidad de citas para odontologiagenral ( primera vez y tratamiento )y  especializada ( primera vez y tratamiento ) , medicina especializada de acuerdo con la red suministrada por el asegurador, tomando como punto de partida el número de identificación de un afiliado que tenga autorizado el servicio</t>
    </r>
    <r>
      <rPr>
        <sz val="9"/>
        <rFont val="Calibri"/>
        <family val="2"/>
        <scheme val="minor"/>
      </rPr>
      <t>.</t>
    </r>
  </si>
  <si>
    <t>Seguimiento a remisiones de los pacientes odontológicos  catalogadas como urgentes dentro de los plazos establecidos en los indicadores de calidad, siguientes a la solicitud.</t>
  </si>
  <si>
    <t xml:space="preserve">7.Solicite las cohortes actualizadas de las enfermedades reportadas a la cuenta de alto costo en relación a odontología  (Cáncer bucal, prótesis, atención situación discapacidad, VIH, ERC, Hemofilia y Hepatitis C, anticoagulados). </t>
  </si>
  <si>
    <t>2. La entrega del medicamentos requeridos para atención  odontológica garantizado dentro de las 48 horas.</t>
  </si>
  <si>
    <t>La muestra será determinada según la metodología establecida por la SNS.Seguimiento a los tratamientos realizados por odontología a estos pacientes</t>
  </si>
  <si>
    <t>Garantías de acceso a los mecanismos de atención oportuna al usuario.
Atención Odontológica general y especializada con Red  primaria en el mismo municipio. ÁREA  METROPOLITANA</t>
  </si>
  <si>
    <t xml:space="preserve">Respuesta y resolución  oportunamente las PQRS de sus afiliados.  (15 días o de inmediato cuando esté en peligro inminente la vida o la integridad). </t>
  </si>
  <si>
    <t>Fallas en la respuesta oportuna a PQRS  salud bucal  de sus afiliados solución y tramite de la mismas</t>
  </si>
  <si>
    <t xml:space="preserve">15. La EPS tiene fallos de tutela en contra por tecnologías en salud incluidas en el Plan de Beneficios.
NOTA: la EPS  brindo la información  GAUDI oportunamente a los municipios? </t>
  </si>
  <si>
    <t xml:space="preserve">11.Solicite los fallos de tutela emitidos a favor de afiliados por conceptos odontológicos o de salud oral  contra la EPS residentes en el municipio. </t>
  </si>
  <si>
    <t>Proceso de búsqueda activa articulada a menores de 0 y 17 años</t>
  </si>
  <si>
    <r>
      <t>2. Verificar si se realizó, en menores de cinco años, demanda inducida para las actividades de: aplicación de barniz de flúor  y</t>
    </r>
    <r>
      <rPr>
        <b/>
        <sz val="8"/>
        <rFont val="Calibri"/>
        <family val="2"/>
        <scheme val="minor"/>
      </rPr>
      <t xml:space="preserve"> Atención Preventiva de salud bucal.</t>
    </r>
  </si>
  <si>
    <t>Proceso de búsqueda activa articulada a menores de 0 y 5 años, demanda inducida 2 controles salud bucal al año.</t>
  </si>
  <si>
    <t>Articulacion con odontología para  demanda inducida a adultos entre los 27 y 59 años. Control salud bucal intervención individual cada 2 años</t>
  </si>
  <si>
    <r>
      <t xml:space="preserve">4. Solicite las cohortes según la actividad por cursos de vida y de una muestra de casos trazadores, verifique si recibieron:
</t>
    </r>
    <r>
      <rPr>
        <b/>
        <sz val="8"/>
        <rFont val="Calibri"/>
        <family val="2"/>
        <scheme val="minor"/>
      </rPr>
      <t>Seguimiento numero población por curso de vida y determinar cuantos fueron atendidos 2 veces al año.</t>
    </r>
  </si>
  <si>
    <t>Garantizar   2 consultas odontológicas  al año a menores curso de vida infancia  de acuerdo a la caracterización afiliados de este curso de vida</t>
  </si>
  <si>
    <t>Garantizar  consultas odontológicas de control cada 2 años seguimiento estado salud periodontal y autocuidado salud bucal enfoque autoexamen bucal para control incidencia Cáncer bucal y secuelas  post tratamiento</t>
  </si>
  <si>
    <t xml:space="preserve">Garantizar  consultas odontológicas de control cada 2 años seguimiento estado salud periodontal y autocuidado salud bucal enfoque autoexamen bucal para control incidencia Cáncer bucal y secuelas  post tratamiento </t>
  </si>
  <si>
    <t xml:space="preserve">Articulacion con odontología para  demanda inducida a adultos curso de vida adulto y vejez enfoque autoexamen bucal para control incidencia Cáncer bucal y secuelas  post tratamiento </t>
  </si>
  <si>
    <t xml:space="preserve">La EAPB realiza seguimiento atención odontológica pacientes con comorbilidades cáncer, ERC, VIH, HTA, Diabetes, Hemofilia, </t>
  </si>
  <si>
    <t xml:space="preserve">1. Caracterizar articulacion odontología consulta preconcepcional; control y tratamiento durante gestación, eliminación focos de riesgo.
2.La EPS garantiza las intervenciones individuales de la Ruta Integral de Atención Materno Perinatal - RIAMP, incluida valoración de estructuras estomatológicas  al neonato durante el parto o en el puerperio.
</t>
  </si>
  <si>
    <t xml:space="preserve">19. La EPS cumple sus obligaciones de información
NOTA: la EPS  brindo la información  GAUDI oportunamente a los municipios y/o otros requerimientos? </t>
  </si>
  <si>
    <t>2.Incluya los requerimientos de información que surjan de la aplicación de este instrumento.  Envío planes de mejoramiento solicitados de las visitas de las anteriores visitas.</t>
  </si>
  <si>
    <t>Fecha: 15 de junio 2021</t>
  </si>
  <si>
    <t>Institución : EAPB MEDIMAS</t>
  </si>
  <si>
    <t>6.De una muestra de casos que se encuentren en trámite de referencia y contrarreferencia, verifique que en pacientes cuya prioridad de remisión es urgente Cáncer o labio y paladar hendido , la llegada del paciente al prestador receptor haya superado las 12 horas desde que se realizó la primera solicitud.    Seguimiento aleatorio  según municipio a ordenes de servicio odontología especializada.</t>
  </si>
  <si>
    <t>La EAPB cuenta con puntos de atención en cada sede, ademas telefono, canal virtual, pagina web, medio escrito directo en la sede administrativa.</t>
  </si>
  <si>
    <t>La EAPB cuenta con grupo manejo PQRS que baja la información de la plataforma y se escala al área para dar solución al requerimiento, minimo 48 según la complejidad del mismo y se direccionaal referente encargado.</t>
  </si>
  <si>
    <t>En el momento no se evidencian en plataforma requerimientos por gestion del riesgo en salud bucal, desde la sede Nacional se comparten los requerimientos para salud bucal.</t>
  </si>
  <si>
    <t>Articulacion gestor municipal desde la base datos de la población objeto para completar los programas y actividades del curso de vida que solicita la 3280 de 2018.</t>
  </si>
  <si>
    <t>La base de datos obtenida permite hacer seguimiento a las atenciones, curso de vida para las intervenciones a realizar por la Red prestadora según el riesgo.</t>
  </si>
  <si>
    <t>Se evidencia por curso de vida seguimiento desde plataforma a articulación por programas</t>
  </si>
  <si>
    <t>Se cuenta con cohorte para realizar seguimiento a la ruta</t>
  </si>
  <si>
    <t xml:space="preserve">se visibiliza atenciones articuladas </t>
  </si>
  <si>
    <t>Se evidencia seguimiento a Historia Clínica del puerperio</t>
  </si>
  <si>
    <t>RESUMEN SALUD BUCAL MEDIMAS</t>
  </si>
  <si>
    <t>Se cuenta con gestores a nivel Municipal para realizar tramite a los usuarios y entre 8 a 10 días, se le indica al usuario el prestador donde le corresponde.
Odontología se maneja contributivo endodoncia con el  mismo prestador, subsidiado con ESE  Salud Pereira.
Pacientes oncológicos si son detectados por salud bucal se activa ruta cáncer y el manejo es con San Rafael.
La información por RIPS se consolida a la Plataforma, radicado por los prestadores.</t>
  </si>
  <si>
    <t>En la plataforma BI se puede verificar los datos correspondientes a las atenciones por medio 3280 de 2018.
Se despliega todas las actividades DT y PE salud bucal</t>
  </si>
  <si>
    <t>Se cuenta con socialización de lineamientos de solicitudes de atención y estrategias de oferta a la demanda.
Se puede cruzar bases de datos y obtener porcentajes de cumplimiento a los indicadores.
Actualización datos plataforma 30 de abril 2021.</t>
  </si>
  <si>
    <t xml:space="preserve">Linea Mi IPS maraya  3470070 se realiza llamada para solicitar cita odontológica se ingresan los datos de un usuario sin embargo tiempo de espera para ser atendido extenso que supera los 8 minutos y no contesto el asesor para asignar la cita.
ESE Salud Pereira 3515252 y 3515353 </t>
  </si>
  <si>
    <t>El área de auditoria de la calidad realiza gestión de verificación tiempo citas con especialistas.
El manejo se hace por atención al usuario, atención por evento con Hospital Santa Mónica maneja contratos con odontología especializada o con IPS privada, San Jorge para odontopediatría.
Se maneja por área atención al usuario debido a que,  quien recibe la visita maneja DT y PE menores 18 años, calidad maneja la información de adultos.</t>
  </si>
  <si>
    <t>Cuenta con base datos con enfermedades congénitas para el manejo LPH articulación interdisciplinaria para el soporte del caso.</t>
  </si>
  <si>
    <t>Programa hemofilia y artritis (Integralsolution), VIH (cepain)se manera con IPS especializada en estos pacientes y menores 17 años hemofilia con san jorge; san rafael maneja cáncer.
Los usuarios de alto costo que no pueden ser atendidos en Mi IPS Maraya menores 18 años con san jorge y adultos con Santa Mónica.</t>
  </si>
  <si>
    <t xml:space="preserve">Se solicita apoyo al referente que enlace articulado los programas, estos  casos  para que se realice la atención sin retrasos. Incluye pacientes tutela, entrega medicamnetos y apoyo medico a consulta odontológica.
Reuniones bimensuales con rutas de atención articulada entre programas. </t>
  </si>
  <si>
    <t>Esta información se solicita al referente al área de tutelas, porque el manejo no esta por la referente de gestion del riesgo; los requerimientos abarcan desde el ingreso de la tutela y el área jurídica es quien los tramita.</t>
  </si>
  <si>
    <t>Se cuenta con articulacion  proceso desde gestores para el conocimiento de la Red y remitir desde los gestores el proceso.
En la plataforma se puede hacer seguimiento al proceso con la IPS, se cuenta con gestor en Mi IPS para que realice búsqueda activa y gestion del riesgo y búsqueda activa.
En la ESE  se cuenta con gestor que de manera semanal aporta la información del contacto efectivo para los menores 18 años desde  los programas.
La EAPB ha fortalecido la búsqueda activa de los programas para curso de vida menores 18 años, con verificación semanal.</t>
  </si>
  <si>
    <t>La plataforma cuenta con caracterización poblacional nominal y arroja datos por curso de vida que permite realizar base de datos mensual dentro de la actualización de la población y se envía la cohorte para seguimiento y demanda inducida, discriminada por régimen de atención. Esta base de datos se actualiza mensual de acuerdo a la dinámica de afiliaciones.
La base de datos arroja información de la población que falta por atención según la gestion del riesgo.</t>
  </si>
  <si>
    <t xml:space="preserve">En las historias clínicas del puerperio se hace auditoría para verificar las atenciones.
Se observa base datos trazabilidad de atención maternas, mediante archivo de las Historias clínicas del puerperio para realizar auditoria. </t>
  </si>
  <si>
    <t>Plataforma permite visibilizar atenciones por curso de vida</t>
  </si>
  <si>
    <t xml:space="preserve">Desde gestión del riesgo de la plataforma se cuenta con datos de CPB por curso de vida, sin embargo no se observa seguimiento aplicación Barniz de  flúor, aunque se cuenta con lineamientos Soy Generación mas sonriente, se pide a las IPS detallado que  incluye COP y atenciones por mes, no se incluye barniz de flúor </t>
  </si>
  <si>
    <t>Cuenta en la plataforma cohorte pacientes atendidos por rutas de atención discriminado por atención odontológica</t>
  </si>
  <si>
    <t xml:space="preserve">La plataforma permite obtener las atenciones caracterizadas a la población de acuerdo al grupo de riesgo, sin embargo no arroja datos de aplicación barniz de flúor. </t>
  </si>
  <si>
    <t>Plataforma genera atenciones por curso de vida y grupos de riesgo, arroja indicador cobertura Control Placa bacteriana.</t>
  </si>
  <si>
    <t>Plataforma genera atenciones por curso de vida y grupos de riesgo, arroja indicador cobertura Control Placa bacteriana, ademas se conoce que de 49 pacientes oncológicos menores 18 años han sido atendidos por salud bucal 33 pacientes.</t>
  </si>
  <si>
    <t xml:space="preserve">Plataforma arroja datos de la cantidad de usuarias 555 gestantes de las cuales se han atendido 80,5% es decir 108 por el servicio odontología. </t>
  </si>
  <si>
    <t>Por cuenta de alto audita atención, afiliación, tamizaje visual y auditivo, VIH</t>
  </si>
  <si>
    <t xml:space="preserve">se garantiza toma muestra inmediata para registro civil la hemoclasificación, </t>
  </si>
  <si>
    <t>Los requerimientos se observan desde la plataforma y en 5 días deben responder para determinar las atenciones o la solicitud por parte del usuario.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</si>
</sst>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b/>
      <sz val="8"/>
      <color rgb="FF000000"/>
      <name val="Calibri"/>
      <family val="2"/>
      <scheme val="minor"/>
    </font>
    <font>
      <b/>
      <sz val="8"/>
      <name val="Calibri"/>
      <family val="2"/>
      <scheme val="minor"/>
    </font>
    <font>
      <sz val="8"/>
      <name val="Calibri"/>
      <family val="2"/>
      <scheme val="minor"/>
    </font>
    <font>
      <sz val="8"/>
      <color rgb="FF000000"/>
      <name val="Calibri"/>
      <family val="2"/>
      <scheme val="minor"/>
    </font>
    <font>
      <sz val="11"/>
      <name val="Calibri"/>
      <family val="2"/>
      <scheme val="minor"/>
    </font>
    <font>
      <sz val="9"/>
      <name val="Calibri"/>
      <family val="2"/>
      <scheme val="minor"/>
    </font>
    <font>
      <b/>
      <sz val="8"/>
      <color rgb="FFFF0000"/>
      <name val="Calibri"/>
      <family val="2"/>
      <scheme val="minor"/>
    </font>
    <font>
      <sz val="8"/>
      <color rgb="FF7030A0"/>
      <name val="Calibri"/>
      <family val="2"/>
      <scheme val="minor"/>
    </font>
    <font>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b/>
      <sz val="8"/>
      <color theme="0"/>
      <name val="Calibri"/>
      <family val="2"/>
      <scheme val="minor"/>
    </font>
    <font>
      <b/>
      <sz val="16"/>
      <color theme="0"/>
      <name val="Cambria"/>
      <family val="1"/>
    </font>
    <font>
      <b/>
      <sz val="10"/>
      <color rgb="FFFF0000"/>
      <name val="Calibri"/>
      <family val="2"/>
      <scheme val="minor"/>
    </font>
    <font>
      <b/>
      <sz val="15"/>
      <color rgb="FFFF0000"/>
      <name val="Calibri"/>
      <family val="2"/>
      <scheme val="minor"/>
    </font>
    <font>
      <b/>
      <sz val="14"/>
      <color theme="0"/>
      <name val="Cambria"/>
      <family val="1"/>
    </font>
    <font>
      <b/>
      <sz val="14"/>
      <name val="Calibri"/>
      <family val="2"/>
      <scheme val="minor"/>
    </font>
    <font>
      <b/>
      <sz val="11"/>
      <name val="Calibri"/>
      <family val="2"/>
      <scheme val="minor"/>
    </font>
    <font>
      <b/>
      <sz val="12"/>
      <color rgb="FFFF0000"/>
      <name val="Calibri"/>
      <family val="2"/>
      <scheme val="minor"/>
    </font>
    <font>
      <b/>
      <sz val="12"/>
      <color theme="1"/>
      <name val="Calibri"/>
      <family val="2"/>
      <scheme val="minor"/>
    </font>
    <font>
      <b/>
      <sz val="12"/>
      <name val="Calibri"/>
      <family val="2"/>
      <scheme val="minor"/>
    </font>
  </fonts>
  <fills count="8">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0070C0"/>
        <bgColor indexed="64"/>
      </patternFill>
    </fill>
    <fill>
      <patternFill patternType="solid">
        <fgColor rgb="FF92D050"/>
        <bgColor indexed="64"/>
      </patternFill>
    </fill>
  </fills>
  <borders count="11">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9" fontId="10" fillId="0" borderId="0" applyFont="0" applyFill="0" applyBorder="0" applyAlignment="0" applyProtection="0"/>
  </cellStyleXfs>
  <cellXfs count="79">
    <xf numFmtId="0" fontId="0" fillId="0" borderId="0" xfId="0"/>
    <xf numFmtId="0" fontId="0" fillId="0" borderId="1" xfId="0" applyBorder="1"/>
    <xf numFmtId="0" fontId="6" fillId="0" borderId="0" xfId="0" applyFont="1"/>
    <xf numFmtId="0" fontId="5" fillId="3" borderId="2"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14" fillId="5" borderId="2" xfId="0" applyFont="1" applyFill="1" applyBorder="1" applyAlignment="1">
      <alignment horizontal="center" vertical="center" wrapText="1"/>
    </xf>
    <xf numFmtId="0" fontId="16" fillId="0" borderId="0" xfId="0" applyFont="1"/>
    <xf numFmtId="0" fontId="0" fillId="0" borderId="0" xfId="0" applyAlignment="1">
      <alignment horizontal="center"/>
    </xf>
    <xf numFmtId="0" fontId="11" fillId="0" borderId="0" xfId="0" applyFont="1" applyAlignment="1">
      <alignment horizontal="center" vertical="center"/>
    </xf>
    <xf numFmtId="0" fontId="0" fillId="0" borderId="2" xfId="0" applyBorder="1" applyAlignment="1">
      <alignment horizontal="center" vertical="center"/>
    </xf>
    <xf numFmtId="0" fontId="3" fillId="2" borderId="2" xfId="0" applyFont="1" applyFill="1" applyBorder="1" applyAlignment="1">
      <alignment horizontal="justify" vertical="center"/>
    </xf>
    <xf numFmtId="0" fontId="1" fillId="0" borderId="0" xfId="0" applyFont="1"/>
    <xf numFmtId="0" fontId="4" fillId="2" borderId="2" xfId="0" applyFont="1" applyFill="1" applyBorder="1" applyAlignment="1">
      <alignment vertical="center" wrapText="1"/>
    </xf>
    <xf numFmtId="0" fontId="4" fillId="3" borderId="2" xfId="0" applyFont="1" applyFill="1" applyBorder="1" applyAlignment="1">
      <alignment horizontal="justify" vertical="center" wrapText="1"/>
    </xf>
    <xf numFmtId="0" fontId="4" fillId="3" borderId="2" xfId="0" applyFont="1" applyFill="1" applyBorder="1" applyAlignment="1">
      <alignment vertical="center" wrapText="1"/>
    </xf>
    <xf numFmtId="0" fontId="6" fillId="3" borderId="2" xfId="0" applyFont="1" applyFill="1" applyBorder="1" applyAlignment="1">
      <alignment vertical="center" wrapText="1"/>
    </xf>
    <xf numFmtId="0" fontId="4" fillId="4" borderId="2" xfId="0" applyFont="1" applyFill="1" applyBorder="1" applyAlignment="1">
      <alignment horizontal="justify" vertical="center" wrapText="1"/>
    </xf>
    <xf numFmtId="0" fontId="4" fillId="4" borderId="2" xfId="0" applyFont="1" applyFill="1" applyBorder="1" applyAlignment="1">
      <alignment vertical="center" wrapText="1"/>
    </xf>
    <xf numFmtId="0" fontId="3" fillId="4" borderId="2" xfId="0" applyFont="1" applyFill="1" applyBorder="1" applyAlignment="1">
      <alignment horizontal="justify" vertical="center" wrapText="1"/>
    </xf>
    <xf numFmtId="0" fontId="0" fillId="3" borderId="2" xfId="0" applyFont="1" applyFill="1" applyBorder="1" applyAlignment="1">
      <alignment vertical="center" wrapText="1"/>
    </xf>
    <xf numFmtId="0" fontId="4" fillId="2" borderId="2" xfId="0" applyFont="1" applyFill="1" applyBorder="1" applyAlignment="1">
      <alignment horizontal="justify" vertical="center"/>
    </xf>
    <xf numFmtId="0" fontId="4" fillId="2" borderId="2" xfId="0" applyFont="1" applyFill="1" applyBorder="1" applyAlignment="1">
      <alignment horizontal="center" vertical="center"/>
    </xf>
    <xf numFmtId="0" fontId="6" fillId="2" borderId="2" xfId="0" applyFont="1" applyFill="1" applyBorder="1" applyAlignment="1">
      <alignment vertical="center"/>
    </xf>
    <xf numFmtId="0" fontId="3" fillId="2" borderId="2" xfId="0" applyFont="1" applyFill="1" applyBorder="1" applyAlignment="1">
      <alignment vertical="center" wrapText="1" shrinkToFit="1"/>
    </xf>
    <xf numFmtId="0" fontId="6" fillId="2" borderId="2" xfId="0" applyFont="1" applyFill="1" applyBorder="1" applyAlignment="1">
      <alignment vertical="justify" wrapText="1" shrinkToFit="1"/>
    </xf>
    <xf numFmtId="0" fontId="6" fillId="2" borderId="2" xfId="0" applyFont="1" applyFill="1" applyBorder="1" applyAlignment="1">
      <alignment vertical="center" wrapText="1" shrinkToFit="1"/>
    </xf>
    <xf numFmtId="0" fontId="6" fillId="2" borderId="2" xfId="0" applyFont="1" applyFill="1" applyBorder="1" applyAlignment="1">
      <alignment horizontal="justify" vertical="center" wrapText="1" shrinkToFit="1"/>
    </xf>
    <xf numFmtId="0" fontId="4" fillId="2" borderId="2" xfId="0" applyFont="1" applyFill="1" applyBorder="1" applyAlignment="1">
      <alignment vertical="center" wrapText="1" shrinkToFit="1"/>
    </xf>
    <xf numFmtId="0" fontId="4" fillId="4" borderId="2" xfId="0" applyFont="1" applyFill="1" applyBorder="1" applyAlignment="1">
      <alignment horizontal="left" vertical="center" wrapText="1"/>
    </xf>
    <xf numFmtId="0" fontId="19" fillId="0" borderId="0" xfId="0" applyFont="1"/>
    <xf numFmtId="0" fontId="21" fillId="0" borderId="0" xfId="0" applyFont="1" applyAlignment="1">
      <alignment horizontal="center" vertical="center"/>
    </xf>
    <xf numFmtId="0" fontId="22" fillId="0" borderId="2" xfId="0" applyFont="1" applyBorder="1" applyAlignment="1">
      <alignment horizontal="center" vertical="center"/>
    </xf>
    <xf numFmtId="0" fontId="23" fillId="0" borderId="2" xfId="0" applyFont="1" applyBorder="1" applyAlignment="1">
      <alignment horizontal="center" vertical="center"/>
    </xf>
    <xf numFmtId="0" fontId="0" fillId="0" borderId="0" xfId="0" applyAlignment="1">
      <alignment horizontal="justify"/>
    </xf>
    <xf numFmtId="0" fontId="14" fillId="5" borderId="2" xfId="0" applyFont="1" applyFill="1" applyBorder="1" applyAlignment="1">
      <alignment horizontal="justify" wrapText="1"/>
    </xf>
    <xf numFmtId="0" fontId="0" fillId="0" borderId="2" xfId="0" applyBorder="1" applyAlignment="1">
      <alignment horizontal="justify" wrapText="1"/>
    </xf>
    <xf numFmtId="0" fontId="0" fillId="0" borderId="2" xfId="0" applyBorder="1" applyAlignment="1">
      <alignment horizontal="justify"/>
    </xf>
    <xf numFmtId="0" fontId="23" fillId="0" borderId="2" xfId="0" applyFont="1" applyBorder="1" applyAlignment="1">
      <alignment horizontal="justify"/>
    </xf>
    <xf numFmtId="0" fontId="2" fillId="0" borderId="2" xfId="0" applyFont="1" applyBorder="1" applyAlignment="1">
      <alignment horizontal="justify"/>
    </xf>
    <xf numFmtId="0" fontId="22" fillId="0" borderId="2" xfId="0" applyFont="1" applyBorder="1" applyAlignment="1">
      <alignment horizontal="justify"/>
    </xf>
    <xf numFmtId="0" fontId="11" fillId="6" borderId="2" xfId="0" applyFont="1" applyFill="1" applyBorder="1" applyAlignment="1">
      <alignment horizontal="justify"/>
    </xf>
    <xf numFmtId="0" fontId="0" fillId="0" borderId="2" xfId="0" applyBorder="1" applyAlignment="1">
      <alignment horizontal="justify" vertical="center"/>
    </xf>
    <xf numFmtId="0" fontId="0" fillId="0" borderId="2" xfId="0" applyBorder="1" applyAlignment="1">
      <alignment horizontal="justify" vertical="top" wrapText="1"/>
    </xf>
    <xf numFmtId="0" fontId="0" fillId="0" borderId="2" xfId="0" applyBorder="1" applyAlignment="1">
      <alignment horizontal="justify" vertical="top"/>
    </xf>
    <xf numFmtId="9" fontId="1" fillId="3" borderId="2" xfId="1" applyFont="1" applyFill="1" applyBorder="1" applyAlignment="1">
      <alignment vertical="center"/>
    </xf>
    <xf numFmtId="9" fontId="1" fillId="7" borderId="2" xfId="0" applyNumberFormat="1" applyFont="1" applyFill="1" applyBorder="1" applyAlignment="1">
      <alignment vertical="center"/>
    </xf>
    <xf numFmtId="0" fontId="20" fillId="4" borderId="2" xfId="0" applyFont="1" applyFill="1" applyBorder="1" applyAlignment="1">
      <alignment horizontal="justify" vertical="center" wrapText="1"/>
    </xf>
    <xf numFmtId="9" fontId="1" fillId="5" borderId="2" xfId="0" applyNumberFormat="1" applyFont="1" applyFill="1" applyBorder="1" applyAlignment="1">
      <alignment vertical="center"/>
    </xf>
    <xf numFmtId="0" fontId="0" fillId="0" borderId="0" xfId="0" applyAlignment="1">
      <alignment horizontal="center" vertical="center"/>
    </xf>
    <xf numFmtId="0" fontId="0" fillId="3" borderId="2" xfId="0" applyFill="1" applyBorder="1" applyAlignment="1">
      <alignment horizontal="center" vertical="center"/>
    </xf>
    <xf numFmtId="0" fontId="0" fillId="6" borderId="2" xfId="0" applyFill="1" applyBorder="1" applyAlignment="1">
      <alignment horizontal="center" vertical="center"/>
    </xf>
    <xf numFmtId="0" fontId="1" fillId="0" borderId="2" xfId="0" applyFont="1" applyBorder="1" applyAlignment="1">
      <alignment horizontal="center" vertical="center"/>
    </xf>
    <xf numFmtId="9" fontId="15" fillId="5" borderId="2" xfId="1" applyFont="1" applyFill="1" applyBorder="1" applyAlignment="1">
      <alignment horizontal="center" vertical="center"/>
    </xf>
    <xf numFmtId="0" fontId="23" fillId="4" borderId="4"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15" fillId="5" borderId="4" xfId="0" applyFont="1" applyFill="1" applyBorder="1" applyAlignment="1">
      <alignment horizontal="center" vertical="center"/>
    </xf>
    <xf numFmtId="0" fontId="15" fillId="5" borderId="8" xfId="0" applyFont="1" applyFill="1" applyBorder="1" applyAlignment="1">
      <alignment horizontal="center" vertical="center"/>
    </xf>
    <xf numFmtId="0" fontId="0" fillId="5" borderId="4" xfId="0" applyFill="1" applyBorder="1" applyAlignment="1">
      <alignment horizontal="center"/>
    </xf>
    <xf numFmtId="0" fontId="0" fillId="5" borderId="8" xfId="0" applyFill="1" applyBorder="1" applyAlignment="1">
      <alignment horizontal="center"/>
    </xf>
    <xf numFmtId="0" fontId="0" fillId="5" borderId="3" xfId="0" applyFill="1" applyBorder="1" applyAlignment="1">
      <alignment horizontal="center"/>
    </xf>
    <xf numFmtId="0" fontId="18" fillId="5" borderId="4" xfId="0" applyFont="1" applyFill="1" applyBorder="1" applyAlignment="1">
      <alignment horizontal="left" vertical="center" wrapText="1"/>
    </xf>
    <xf numFmtId="0" fontId="18" fillId="5" borderId="8" xfId="0" applyFont="1" applyFill="1" applyBorder="1" applyAlignment="1">
      <alignment horizontal="left" vertical="center" wrapText="1"/>
    </xf>
    <xf numFmtId="0" fontId="0" fillId="0" borderId="2" xfId="0" applyBorder="1" applyAlignment="1">
      <alignment horizontal="justify" vertical="center"/>
    </xf>
    <xf numFmtId="0" fontId="4" fillId="4" borderId="2" xfId="0" applyFont="1" applyFill="1" applyBorder="1" applyAlignment="1">
      <alignment horizontal="justify" vertical="center" wrapText="1"/>
    </xf>
    <xf numFmtId="0" fontId="17" fillId="4" borderId="2" xfId="0" applyFont="1" applyFill="1" applyBorder="1" applyAlignment="1">
      <alignment horizontal="center" vertical="center" textRotation="90" wrapText="1"/>
    </xf>
    <xf numFmtId="0" fontId="3" fillId="4" borderId="2" xfId="0" applyFont="1" applyFill="1" applyBorder="1" applyAlignment="1">
      <alignment horizontal="justify" vertical="center" wrapText="1"/>
    </xf>
    <xf numFmtId="0" fontId="0" fillId="0" borderId="0" xfId="0" applyAlignment="1">
      <alignment horizontal="center"/>
    </xf>
    <xf numFmtId="0" fontId="19" fillId="4" borderId="5"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10" xfId="0" applyFont="1" applyFill="1" applyBorder="1" applyAlignment="1">
      <alignment horizontal="center" vertical="center"/>
    </xf>
    <xf numFmtId="0" fontId="8" fillId="4" borderId="2" xfId="0" applyFont="1" applyFill="1" applyBorder="1" applyAlignment="1">
      <alignment horizontal="center" vertical="center" textRotation="90" wrapText="1"/>
    </xf>
    <xf numFmtId="0" fontId="6" fillId="2" borderId="2" xfId="0" applyFont="1" applyFill="1" applyBorder="1" applyAlignment="1">
      <alignment horizontal="justify" vertical="center" wrapText="1" shrinkToFit="1"/>
    </xf>
    <xf numFmtId="0" fontId="15" fillId="5" borderId="7" xfId="0" applyFont="1" applyFill="1" applyBorder="1" applyAlignment="1">
      <alignment horizontal="left" vertical="center" wrapText="1"/>
    </xf>
    <xf numFmtId="0" fontId="15" fillId="5" borderId="10" xfId="0" applyFont="1" applyFill="1" applyBorder="1" applyAlignment="1">
      <alignment horizontal="left" vertical="center" wrapText="1"/>
    </xf>
  </cellXfs>
  <cellStyles count="2">
    <cellStyle name="Normal" xfId="0" builtinId="0"/>
    <cellStyle name="Porcentaje" xfId="1" builtinId="5"/>
  </cellStyles>
  <dxfs count="4">
    <dxf>
      <fill>
        <patternFill>
          <bgColor rgb="FF002060"/>
        </patternFill>
      </fill>
    </dxf>
    <dxf>
      <fill>
        <patternFill>
          <bgColor rgb="FF002060"/>
        </patternFill>
      </fill>
    </dxf>
    <dxf>
      <fill>
        <patternFill>
          <bgColor rgb="FFFFFF00"/>
        </patternFill>
      </fill>
    </dxf>
    <dxf>
      <fill>
        <patternFill>
          <bgColor rgb="FF00206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1</xdr:col>
      <xdr:colOff>1485900</xdr:colOff>
      <xdr:row>2</xdr:row>
      <xdr:rowOff>161925</xdr:rowOff>
    </xdr:to>
    <xdr:pic>
      <xdr:nvPicPr>
        <xdr:cNvPr id="4" name="Imagen 3">
          <a:extLst>
            <a:ext uri="{FF2B5EF4-FFF2-40B4-BE49-F238E27FC236}">
              <a16:creationId xmlns:a16="http://schemas.microsoft.com/office/drawing/2014/main" id="{0C7D59C8-84EC-412A-A18F-AF5B2C2549F8}"/>
            </a:ext>
          </a:extLst>
        </xdr:cNvPr>
        <xdr:cNvPicPr>
          <a:picLocks noChangeAspect="1"/>
        </xdr:cNvPicPr>
      </xdr:nvPicPr>
      <xdr:blipFill>
        <a:blip xmlns:r="http://schemas.openxmlformats.org/officeDocument/2006/relationships" r:embed="rId1"/>
        <a:stretch>
          <a:fillRect/>
        </a:stretch>
      </xdr:blipFill>
      <xdr:spPr>
        <a:xfrm>
          <a:off x="238125" y="66675"/>
          <a:ext cx="1914525" cy="990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6"/>
  <sheetViews>
    <sheetView tabSelected="1" topLeftCell="B56" workbookViewId="0">
      <selection activeCell="E47" sqref="E47"/>
    </sheetView>
  </sheetViews>
  <sheetFormatPr baseColWidth="10" defaultRowHeight="15" x14ac:dyDescent="0.25"/>
  <cols>
    <col min="1" max="1" width="10" customWidth="1"/>
    <col min="2" max="2" width="23.28515625" customWidth="1"/>
    <col min="3" max="3" width="30.85546875" customWidth="1"/>
    <col min="4" max="4" width="38.140625" customWidth="1"/>
    <col min="5" max="5" width="51.7109375" style="34" customWidth="1"/>
    <col min="6" max="9" width="7" style="49" customWidth="1"/>
  </cols>
  <sheetData>
    <row r="1" spans="1:9" ht="45" customHeight="1" x14ac:dyDescent="0.25">
      <c r="A1" s="68"/>
      <c r="B1" s="68"/>
    </row>
    <row r="2" spans="1:9" ht="25.5" customHeight="1" x14ac:dyDescent="0.25">
      <c r="A2" s="68"/>
      <c r="B2" s="68"/>
      <c r="C2" s="12" t="s">
        <v>101</v>
      </c>
    </row>
    <row r="3" spans="1:9" x14ac:dyDescent="0.25">
      <c r="A3" s="68"/>
      <c r="B3" s="68"/>
      <c r="C3" s="12" t="s">
        <v>100</v>
      </c>
    </row>
    <row r="5" spans="1:9" ht="20.25" x14ac:dyDescent="0.25">
      <c r="A5" s="77" t="s">
        <v>4</v>
      </c>
      <c r="B5" s="78"/>
      <c r="C5" s="78"/>
      <c r="D5" s="78"/>
      <c r="E5" s="78"/>
      <c r="F5" s="53">
        <f>+(F23+H23)/E23</f>
        <v>0.58333333333333337</v>
      </c>
      <c r="G5" s="53"/>
      <c r="H5" s="53"/>
      <c r="I5" s="53"/>
    </row>
    <row r="6" spans="1:9" ht="15.75" thickBot="1" x14ac:dyDescent="0.3">
      <c r="A6" s="6" t="s">
        <v>0</v>
      </c>
      <c r="B6" s="6" t="s">
        <v>1</v>
      </c>
      <c r="C6" s="6" t="s">
        <v>2</v>
      </c>
      <c r="D6" s="6" t="s">
        <v>31</v>
      </c>
      <c r="E6" s="35" t="s">
        <v>32</v>
      </c>
      <c r="F6" s="6" t="s">
        <v>26</v>
      </c>
      <c r="G6" s="6" t="s">
        <v>27</v>
      </c>
      <c r="H6" s="6" t="s">
        <v>28</v>
      </c>
      <c r="I6" s="6" t="s">
        <v>29</v>
      </c>
    </row>
    <row r="7" spans="1:9" s="1" customFormat="1" ht="71.25" customHeight="1" x14ac:dyDescent="0.25">
      <c r="A7" s="66" t="s">
        <v>4</v>
      </c>
      <c r="B7" s="67" t="s">
        <v>5</v>
      </c>
      <c r="C7" s="5" t="s">
        <v>71</v>
      </c>
      <c r="D7" s="5" t="s">
        <v>72</v>
      </c>
      <c r="E7" s="36" t="s">
        <v>113</v>
      </c>
      <c r="F7" s="10">
        <v>1</v>
      </c>
      <c r="G7" s="10"/>
      <c r="H7" s="10"/>
      <c r="I7" s="10"/>
    </row>
    <row r="8" spans="1:9" ht="78" customHeight="1" x14ac:dyDescent="0.25">
      <c r="A8" s="66"/>
      <c r="B8" s="67"/>
      <c r="C8" s="5" t="s">
        <v>73</v>
      </c>
      <c r="D8" s="5" t="s">
        <v>74</v>
      </c>
      <c r="E8" s="36" t="s">
        <v>114</v>
      </c>
      <c r="F8" s="10">
        <v>1</v>
      </c>
      <c r="G8" s="10"/>
      <c r="H8" s="10"/>
      <c r="I8" s="10"/>
    </row>
    <row r="9" spans="1:9" ht="83.25" customHeight="1" x14ac:dyDescent="0.25">
      <c r="A9" s="66"/>
      <c r="B9" s="67"/>
      <c r="C9" s="29" t="s">
        <v>46</v>
      </c>
      <c r="D9" s="17" t="s">
        <v>38</v>
      </c>
      <c r="E9" s="36" t="s">
        <v>115</v>
      </c>
      <c r="F9" s="10">
        <v>1</v>
      </c>
      <c r="G9" s="10"/>
      <c r="H9" s="10"/>
      <c r="I9" s="10"/>
    </row>
    <row r="10" spans="1:9" ht="74.25" customHeight="1" x14ac:dyDescent="0.25">
      <c r="A10" s="66"/>
      <c r="B10" s="19" t="s">
        <v>6</v>
      </c>
      <c r="C10" s="5" t="s">
        <v>75</v>
      </c>
      <c r="D10" s="13" t="s">
        <v>76</v>
      </c>
      <c r="E10" s="36" t="s">
        <v>116</v>
      </c>
      <c r="F10" s="10"/>
      <c r="G10" s="10">
        <v>1</v>
      </c>
      <c r="H10" s="10"/>
      <c r="I10" s="10"/>
    </row>
    <row r="11" spans="1:9" ht="60" customHeight="1" x14ac:dyDescent="0.25">
      <c r="A11" s="66"/>
      <c r="B11" s="17" t="s">
        <v>7</v>
      </c>
      <c r="C11" s="5" t="s">
        <v>77</v>
      </c>
      <c r="D11" s="13" t="s">
        <v>19</v>
      </c>
      <c r="E11" s="36" t="s">
        <v>117</v>
      </c>
      <c r="F11" s="10"/>
      <c r="G11" s="10"/>
      <c r="H11" s="10"/>
      <c r="I11" s="10">
        <v>1</v>
      </c>
    </row>
    <row r="12" spans="1:9" ht="92.25" customHeight="1" x14ac:dyDescent="0.25">
      <c r="A12" s="66"/>
      <c r="B12" s="65" t="s">
        <v>13</v>
      </c>
      <c r="C12" s="5" t="s">
        <v>102</v>
      </c>
      <c r="D12" s="13" t="s">
        <v>78</v>
      </c>
      <c r="E12" s="42" t="s">
        <v>118</v>
      </c>
      <c r="F12" s="10">
        <v>1</v>
      </c>
      <c r="G12" s="10"/>
      <c r="H12" s="10"/>
      <c r="I12" s="10"/>
    </row>
    <row r="13" spans="1:9" ht="47.25" customHeight="1" x14ac:dyDescent="0.25">
      <c r="A13" s="66"/>
      <c r="B13" s="65"/>
      <c r="C13" s="14" t="s">
        <v>39</v>
      </c>
      <c r="D13" s="15" t="s">
        <v>40</v>
      </c>
      <c r="E13" s="37"/>
      <c r="F13" s="50"/>
      <c r="G13" s="50"/>
      <c r="H13" s="50"/>
      <c r="I13" s="50"/>
    </row>
    <row r="14" spans="1:9" ht="110.25" customHeight="1" x14ac:dyDescent="0.25">
      <c r="A14" s="66"/>
      <c r="B14" s="65" t="s">
        <v>8</v>
      </c>
      <c r="C14" s="5" t="s">
        <v>79</v>
      </c>
      <c r="D14" s="5" t="s">
        <v>41</v>
      </c>
      <c r="E14" s="36" t="s">
        <v>119</v>
      </c>
      <c r="F14" s="10"/>
      <c r="G14" s="10"/>
      <c r="H14" s="10"/>
      <c r="I14" s="10">
        <v>1</v>
      </c>
    </row>
    <row r="15" spans="1:9" ht="79.5" customHeight="1" x14ac:dyDescent="0.25">
      <c r="A15" s="66"/>
      <c r="B15" s="65"/>
      <c r="C15" s="17" t="s">
        <v>47</v>
      </c>
      <c r="D15" s="17" t="s">
        <v>80</v>
      </c>
      <c r="E15" s="43" t="s">
        <v>120</v>
      </c>
      <c r="F15" s="10">
        <v>1</v>
      </c>
      <c r="G15" s="10"/>
      <c r="H15" s="10"/>
      <c r="I15" s="10"/>
    </row>
    <row r="16" spans="1:9" ht="59.25" customHeight="1" x14ac:dyDescent="0.25">
      <c r="A16" s="66"/>
      <c r="B16" s="65"/>
      <c r="C16" s="15" t="s">
        <v>81</v>
      </c>
      <c r="D16" s="16"/>
      <c r="E16" s="37"/>
      <c r="F16" s="50"/>
      <c r="G16" s="50"/>
      <c r="H16" s="50"/>
      <c r="I16" s="50"/>
    </row>
    <row r="17" spans="1:9" ht="63" customHeight="1" x14ac:dyDescent="0.25">
      <c r="A17" s="66"/>
      <c r="B17" s="17" t="s">
        <v>9</v>
      </c>
      <c r="C17" s="5" t="s">
        <v>48</v>
      </c>
      <c r="D17" s="5" t="s">
        <v>82</v>
      </c>
      <c r="E17" s="37" t="s">
        <v>103</v>
      </c>
      <c r="F17" s="10">
        <v>1</v>
      </c>
      <c r="G17" s="10"/>
      <c r="H17" s="10"/>
      <c r="I17" s="10"/>
    </row>
    <row r="18" spans="1:9" ht="75" x14ac:dyDescent="0.25">
      <c r="A18" s="66"/>
      <c r="B18" s="65" t="s">
        <v>10</v>
      </c>
      <c r="C18" s="5" t="s">
        <v>49</v>
      </c>
      <c r="D18" s="5" t="s">
        <v>83</v>
      </c>
      <c r="E18" s="37" t="s">
        <v>104</v>
      </c>
      <c r="F18" s="10">
        <v>1</v>
      </c>
      <c r="G18" s="10"/>
      <c r="H18" s="10"/>
      <c r="I18" s="10"/>
    </row>
    <row r="19" spans="1:9" ht="48.75" customHeight="1" x14ac:dyDescent="0.25">
      <c r="A19" s="66"/>
      <c r="B19" s="65"/>
      <c r="C19" s="14" t="s">
        <v>42</v>
      </c>
      <c r="D19" s="14" t="s">
        <v>84</v>
      </c>
      <c r="E19" s="37" t="s">
        <v>105</v>
      </c>
      <c r="F19" s="50"/>
      <c r="G19" s="50"/>
      <c r="H19" s="50"/>
      <c r="I19" s="50"/>
    </row>
    <row r="20" spans="1:9" ht="75" x14ac:dyDescent="0.25">
      <c r="A20" s="66"/>
      <c r="B20" s="65" t="s">
        <v>85</v>
      </c>
      <c r="C20" s="5" t="s">
        <v>86</v>
      </c>
      <c r="D20" s="13" t="s">
        <v>20</v>
      </c>
      <c r="E20" s="37" t="s">
        <v>121</v>
      </c>
      <c r="F20" s="10"/>
      <c r="G20" s="10"/>
      <c r="H20" s="10"/>
      <c r="I20" s="10">
        <v>1</v>
      </c>
    </row>
    <row r="21" spans="1:9" ht="75" x14ac:dyDescent="0.25">
      <c r="A21" s="66"/>
      <c r="B21" s="65"/>
      <c r="C21" s="17" t="s">
        <v>50</v>
      </c>
      <c r="D21" s="18" t="s">
        <v>43</v>
      </c>
      <c r="E21" s="37" t="s">
        <v>121</v>
      </c>
      <c r="F21" s="10"/>
      <c r="G21" s="10"/>
      <c r="H21" s="10"/>
      <c r="I21" s="10">
        <v>1</v>
      </c>
    </row>
    <row r="22" spans="1:9" ht="53.25" customHeight="1" x14ac:dyDescent="0.25">
      <c r="A22" s="66"/>
      <c r="B22" s="65"/>
      <c r="C22" s="3" t="s">
        <v>44</v>
      </c>
      <c r="D22" s="20"/>
      <c r="E22" s="37"/>
      <c r="F22" s="50"/>
      <c r="G22" s="50"/>
      <c r="H22" s="50"/>
      <c r="I22" s="50"/>
    </row>
    <row r="23" spans="1:9" s="7" customFormat="1" ht="32.25" customHeight="1" x14ac:dyDescent="0.25">
      <c r="A23" s="31">
        <v>12</v>
      </c>
      <c r="B23" s="54" t="s">
        <v>30</v>
      </c>
      <c r="C23" s="55"/>
      <c r="D23" s="56"/>
      <c r="E23" s="38">
        <f>+F23+G23+H23+I23</f>
        <v>12</v>
      </c>
      <c r="F23" s="33">
        <f>SUM(F7:F22)</f>
        <v>7</v>
      </c>
      <c r="G23" s="33">
        <f>SUM(G7:G22)</f>
        <v>1</v>
      </c>
      <c r="H23" s="33">
        <f>SUM(H7:H22)</f>
        <v>0</v>
      </c>
      <c r="I23" s="33">
        <f>SUM(I7:I22)</f>
        <v>4</v>
      </c>
    </row>
    <row r="24" spans="1:9" ht="48.75" customHeight="1" x14ac:dyDescent="0.25">
      <c r="A24" s="62" t="s">
        <v>11</v>
      </c>
      <c r="B24" s="63"/>
      <c r="C24" s="63"/>
      <c r="D24" s="63"/>
      <c r="E24" s="63"/>
      <c r="F24" s="53">
        <f>+(F51+H51)/E51</f>
        <v>0.91304347826086951</v>
      </c>
      <c r="G24" s="53"/>
      <c r="H24" s="53"/>
      <c r="I24" s="53"/>
    </row>
    <row r="25" spans="1:9" x14ac:dyDescent="0.25">
      <c r="A25" s="6" t="s">
        <v>0</v>
      </c>
      <c r="B25" s="6" t="s">
        <v>1</v>
      </c>
      <c r="C25" s="6" t="s">
        <v>2</v>
      </c>
      <c r="D25" s="6" t="s">
        <v>3</v>
      </c>
      <c r="E25" s="35" t="s">
        <v>32</v>
      </c>
      <c r="F25" s="6" t="s">
        <v>26</v>
      </c>
      <c r="G25" s="6" t="s">
        <v>27</v>
      </c>
      <c r="H25" s="6" t="s">
        <v>28</v>
      </c>
      <c r="I25" s="6" t="s">
        <v>29</v>
      </c>
    </row>
    <row r="26" spans="1:9" ht="195" x14ac:dyDescent="0.25">
      <c r="A26" s="66" t="s">
        <v>11</v>
      </c>
      <c r="B26" s="65" t="s">
        <v>12</v>
      </c>
      <c r="C26" s="5" t="s">
        <v>34</v>
      </c>
      <c r="D26" s="21" t="s">
        <v>87</v>
      </c>
      <c r="E26" s="36" t="s">
        <v>122</v>
      </c>
      <c r="F26" s="10">
        <v>1</v>
      </c>
      <c r="G26" s="10"/>
      <c r="H26" s="10"/>
      <c r="I26" s="10"/>
    </row>
    <row r="27" spans="1:9" ht="43.5" customHeight="1" x14ac:dyDescent="0.25">
      <c r="A27" s="66"/>
      <c r="B27" s="65"/>
      <c r="C27" s="5" t="s">
        <v>88</v>
      </c>
      <c r="D27" s="21" t="s">
        <v>89</v>
      </c>
      <c r="E27" s="37" t="s">
        <v>106</v>
      </c>
      <c r="F27" s="10">
        <v>1</v>
      </c>
      <c r="G27" s="10"/>
      <c r="H27" s="10"/>
      <c r="I27" s="10"/>
    </row>
    <row r="28" spans="1:9" ht="57.75" customHeight="1" x14ac:dyDescent="0.25">
      <c r="A28" s="66"/>
      <c r="B28" s="65"/>
      <c r="C28" s="5" t="s">
        <v>35</v>
      </c>
      <c r="D28" s="21" t="s">
        <v>90</v>
      </c>
      <c r="E28" s="36" t="s">
        <v>123</v>
      </c>
      <c r="F28" s="10">
        <v>1</v>
      </c>
      <c r="G28" s="10"/>
      <c r="H28" s="10"/>
      <c r="I28" s="10"/>
    </row>
    <row r="29" spans="1:9" ht="67.5" x14ac:dyDescent="0.25">
      <c r="A29" s="66"/>
      <c r="B29" s="67" t="s">
        <v>14</v>
      </c>
      <c r="C29" s="5" t="s">
        <v>91</v>
      </c>
      <c r="D29" s="21" t="s">
        <v>21</v>
      </c>
      <c r="E29" s="44" t="s">
        <v>107</v>
      </c>
      <c r="F29" s="10">
        <v>1</v>
      </c>
      <c r="G29" s="10"/>
      <c r="H29" s="10"/>
      <c r="I29" s="10"/>
    </row>
    <row r="30" spans="1:9" ht="93.75" customHeight="1" x14ac:dyDescent="0.25">
      <c r="A30" s="66"/>
      <c r="B30" s="67"/>
      <c r="C30" s="5" t="s">
        <v>51</v>
      </c>
      <c r="D30" s="21" t="s">
        <v>25</v>
      </c>
      <c r="E30" s="36" t="s">
        <v>124</v>
      </c>
      <c r="F30" s="10">
        <v>1</v>
      </c>
      <c r="G30" s="10"/>
      <c r="H30" s="10"/>
      <c r="I30" s="10"/>
    </row>
    <row r="31" spans="1:9" ht="30" x14ac:dyDescent="0.25">
      <c r="A31" s="66"/>
      <c r="B31" s="67"/>
      <c r="C31" s="5" t="s">
        <v>52</v>
      </c>
      <c r="D31" s="21"/>
      <c r="E31" s="37" t="s">
        <v>125</v>
      </c>
      <c r="F31" s="10">
        <v>1</v>
      </c>
      <c r="G31" s="10"/>
      <c r="H31" s="10"/>
      <c r="I31" s="10"/>
    </row>
    <row r="32" spans="1:9" ht="33.75" x14ac:dyDescent="0.25">
      <c r="A32" s="66"/>
      <c r="B32" s="67"/>
      <c r="C32" s="5" t="s">
        <v>53</v>
      </c>
      <c r="D32" s="22"/>
      <c r="E32" s="37" t="s">
        <v>108</v>
      </c>
      <c r="F32" s="10">
        <v>1</v>
      </c>
      <c r="G32" s="10"/>
      <c r="H32" s="10"/>
      <c r="I32" s="10"/>
    </row>
    <row r="33" spans="1:9" ht="38.25" customHeight="1" x14ac:dyDescent="0.25">
      <c r="A33" s="66"/>
      <c r="B33" s="67"/>
      <c r="C33" s="5" t="s">
        <v>54</v>
      </c>
      <c r="D33" s="23"/>
      <c r="E33" s="37" t="s">
        <v>109</v>
      </c>
      <c r="F33" s="10">
        <v>1</v>
      </c>
      <c r="G33" s="10"/>
      <c r="H33" s="10"/>
      <c r="I33" s="10"/>
    </row>
    <row r="34" spans="1:9" ht="33.75" x14ac:dyDescent="0.25">
      <c r="A34" s="66"/>
      <c r="B34" s="67"/>
      <c r="C34" s="5" t="s">
        <v>55</v>
      </c>
      <c r="D34" s="23"/>
      <c r="E34" s="37" t="s">
        <v>110</v>
      </c>
      <c r="F34" s="10">
        <v>1</v>
      </c>
      <c r="G34" s="10"/>
      <c r="H34" s="10"/>
      <c r="I34" s="10"/>
    </row>
    <row r="35" spans="1:9" ht="47.25" customHeight="1" x14ac:dyDescent="0.25">
      <c r="A35" s="66"/>
      <c r="B35" s="67"/>
      <c r="C35" s="4" t="s">
        <v>56</v>
      </c>
      <c r="D35" s="25" t="s">
        <v>92</v>
      </c>
      <c r="E35" s="44" t="s">
        <v>126</v>
      </c>
      <c r="F35" s="10"/>
      <c r="G35" s="10">
        <v>1</v>
      </c>
      <c r="H35" s="10"/>
      <c r="I35" s="10"/>
    </row>
    <row r="36" spans="1:9" ht="39" customHeight="1" x14ac:dyDescent="0.25">
      <c r="A36" s="66"/>
      <c r="B36" s="67"/>
      <c r="C36" s="5" t="s">
        <v>57</v>
      </c>
      <c r="D36" s="76" t="s">
        <v>93</v>
      </c>
      <c r="E36" s="37" t="s">
        <v>127</v>
      </c>
      <c r="F36" s="10">
        <v>1</v>
      </c>
      <c r="G36" s="10"/>
      <c r="H36" s="10"/>
      <c r="I36" s="10"/>
    </row>
    <row r="37" spans="1:9" ht="60" x14ac:dyDescent="0.25">
      <c r="A37" s="66"/>
      <c r="B37" s="67"/>
      <c r="C37" s="5" t="s">
        <v>58</v>
      </c>
      <c r="D37" s="76"/>
      <c r="E37" s="37" t="s">
        <v>128</v>
      </c>
      <c r="F37" s="10">
        <v>1</v>
      </c>
      <c r="G37" s="10"/>
      <c r="H37" s="10"/>
      <c r="I37" s="10"/>
    </row>
    <row r="38" spans="1:9" ht="60" x14ac:dyDescent="0.25">
      <c r="A38" s="66"/>
      <c r="B38" s="67"/>
      <c r="C38" s="5" t="s">
        <v>59</v>
      </c>
      <c r="D38" s="76"/>
      <c r="E38" s="39" t="s">
        <v>24</v>
      </c>
      <c r="F38" s="10"/>
      <c r="G38" s="10"/>
      <c r="H38" s="10"/>
      <c r="I38" s="10">
        <v>1</v>
      </c>
    </row>
    <row r="39" spans="1:9" ht="90" x14ac:dyDescent="0.25">
      <c r="A39" s="66"/>
      <c r="B39" s="67"/>
      <c r="C39" s="5" t="s">
        <v>60</v>
      </c>
      <c r="D39" s="26" t="s">
        <v>94</v>
      </c>
      <c r="E39" s="37" t="s">
        <v>129</v>
      </c>
      <c r="F39" s="10">
        <v>1</v>
      </c>
      <c r="G39" s="10"/>
      <c r="H39" s="10"/>
      <c r="I39" s="10"/>
    </row>
    <row r="40" spans="1:9" ht="75" x14ac:dyDescent="0.25">
      <c r="A40" s="66"/>
      <c r="B40" s="67"/>
      <c r="C40" s="5" t="s">
        <v>61</v>
      </c>
      <c r="D40" s="26" t="s">
        <v>95</v>
      </c>
      <c r="E40" s="37" t="s">
        <v>129</v>
      </c>
      <c r="F40" s="10">
        <v>1</v>
      </c>
      <c r="G40" s="10"/>
      <c r="H40" s="10"/>
      <c r="I40" s="10"/>
    </row>
    <row r="41" spans="1:9" ht="75" x14ac:dyDescent="0.25">
      <c r="A41" s="66"/>
      <c r="B41" s="67"/>
      <c r="C41" s="5" t="s">
        <v>62</v>
      </c>
      <c r="D41" s="27" t="s">
        <v>96</v>
      </c>
      <c r="E41" s="37" t="s">
        <v>130</v>
      </c>
      <c r="F41" s="10">
        <v>1</v>
      </c>
      <c r="G41" s="10"/>
      <c r="H41" s="10"/>
      <c r="I41" s="10"/>
    </row>
    <row r="42" spans="1:9" ht="87.75" customHeight="1" x14ac:dyDescent="0.25">
      <c r="A42" s="66"/>
      <c r="B42" s="67" t="s">
        <v>15</v>
      </c>
      <c r="C42" s="5" t="s">
        <v>63</v>
      </c>
      <c r="D42" s="28" t="s">
        <v>97</v>
      </c>
      <c r="E42" s="59"/>
      <c r="F42" s="60"/>
      <c r="G42" s="60"/>
      <c r="H42" s="60"/>
      <c r="I42" s="61"/>
    </row>
    <row r="43" spans="1:9" ht="62.25" customHeight="1" x14ac:dyDescent="0.25">
      <c r="A43" s="66"/>
      <c r="B43" s="67"/>
      <c r="C43" s="5" t="s">
        <v>64</v>
      </c>
      <c r="D43" s="28"/>
      <c r="E43" s="28" t="s">
        <v>131</v>
      </c>
      <c r="F43" s="10">
        <v>1</v>
      </c>
      <c r="G43" s="10"/>
      <c r="H43" s="10"/>
      <c r="I43" s="10"/>
    </row>
    <row r="44" spans="1:9" ht="90" x14ac:dyDescent="0.25">
      <c r="A44" s="66"/>
      <c r="B44" s="67"/>
      <c r="C44" s="5" t="s">
        <v>65</v>
      </c>
      <c r="D44" s="28"/>
      <c r="E44" s="28" t="s">
        <v>131</v>
      </c>
      <c r="F44" s="10">
        <v>1</v>
      </c>
      <c r="G44" s="10"/>
      <c r="H44" s="10"/>
      <c r="I44" s="10"/>
    </row>
    <row r="45" spans="1:9" ht="75" customHeight="1" x14ac:dyDescent="0.25">
      <c r="A45" s="66"/>
      <c r="B45" s="67"/>
      <c r="C45" s="5" t="s">
        <v>66</v>
      </c>
      <c r="D45" s="28"/>
      <c r="E45" s="28" t="s">
        <v>131</v>
      </c>
      <c r="F45" s="10">
        <v>1</v>
      </c>
      <c r="G45" s="10"/>
      <c r="H45" s="10"/>
      <c r="I45" s="10"/>
    </row>
    <row r="46" spans="1:9" ht="33.75" x14ac:dyDescent="0.25">
      <c r="A46" s="66"/>
      <c r="B46" s="67"/>
      <c r="C46" s="5" t="s">
        <v>67</v>
      </c>
      <c r="D46" s="24"/>
      <c r="E46" s="37" t="s">
        <v>132</v>
      </c>
      <c r="F46" s="10">
        <v>1</v>
      </c>
      <c r="G46" s="10"/>
      <c r="H46" s="10"/>
      <c r="I46" s="10"/>
    </row>
    <row r="47" spans="1:9" ht="61.5" customHeight="1" x14ac:dyDescent="0.25">
      <c r="A47" s="66"/>
      <c r="B47" s="67"/>
      <c r="C47" s="5" t="s">
        <v>68</v>
      </c>
      <c r="D47" s="24"/>
      <c r="E47" s="42" t="s">
        <v>133</v>
      </c>
      <c r="F47" s="10">
        <v>1</v>
      </c>
      <c r="G47" s="10"/>
      <c r="H47" s="10"/>
      <c r="I47" s="10"/>
    </row>
    <row r="48" spans="1:9" ht="33.75" x14ac:dyDescent="0.25">
      <c r="A48" s="66"/>
      <c r="B48" s="67"/>
      <c r="C48" s="5" t="s">
        <v>69</v>
      </c>
      <c r="D48" s="24"/>
      <c r="E48" s="37" t="s">
        <v>111</v>
      </c>
      <c r="F48" s="10">
        <v>1</v>
      </c>
      <c r="G48" s="10"/>
      <c r="H48" s="10"/>
      <c r="I48" s="10"/>
    </row>
    <row r="49" spans="1:10" ht="33.75" x14ac:dyDescent="0.25">
      <c r="A49" s="66"/>
      <c r="B49" s="67"/>
      <c r="C49" s="5" t="s">
        <v>70</v>
      </c>
      <c r="D49" s="24"/>
      <c r="E49" s="37" t="s">
        <v>111</v>
      </c>
      <c r="F49" s="10">
        <v>1</v>
      </c>
      <c r="G49" s="10"/>
      <c r="H49" s="10"/>
      <c r="I49" s="10"/>
    </row>
    <row r="50" spans="1:10" ht="45" x14ac:dyDescent="0.25">
      <c r="A50" s="66"/>
      <c r="B50" s="67"/>
      <c r="C50" s="14" t="s">
        <v>45</v>
      </c>
      <c r="D50" s="24"/>
      <c r="E50" s="37" t="s">
        <v>37</v>
      </c>
      <c r="F50" s="50"/>
      <c r="G50" s="50"/>
      <c r="H50" s="50"/>
      <c r="I50" s="50"/>
    </row>
    <row r="51" spans="1:10" ht="27" customHeight="1" x14ac:dyDescent="0.25">
      <c r="A51" s="31">
        <v>23</v>
      </c>
      <c r="B51" s="54" t="s">
        <v>30</v>
      </c>
      <c r="C51" s="55"/>
      <c r="D51" s="56"/>
      <c r="E51" s="40">
        <f>+F51+G51+H51+I51</f>
        <v>23</v>
      </c>
      <c r="F51" s="32">
        <f>SUM(F26:F50)</f>
        <v>21</v>
      </c>
      <c r="G51" s="32">
        <f t="shared" ref="G51:I51" si="0">SUM(G26:G50)</f>
        <v>1</v>
      </c>
      <c r="H51" s="32">
        <f t="shared" si="0"/>
        <v>0</v>
      </c>
      <c r="I51" s="32">
        <f t="shared" si="0"/>
        <v>1</v>
      </c>
    </row>
    <row r="52" spans="1:10" ht="20.25" x14ac:dyDescent="0.25">
      <c r="A52" s="57" t="s">
        <v>33</v>
      </c>
      <c r="B52" s="58"/>
      <c r="C52" s="58"/>
      <c r="D52" s="58"/>
      <c r="E52" s="58"/>
      <c r="F52" s="53">
        <f>+(F56+H56)/E56</f>
        <v>1</v>
      </c>
      <c r="G52" s="53"/>
      <c r="H52" s="53"/>
      <c r="I52" s="53"/>
    </row>
    <row r="53" spans="1:10" s="12" customFormat="1" x14ac:dyDescent="0.25">
      <c r="A53" s="6" t="s">
        <v>0</v>
      </c>
      <c r="B53" s="6" t="s">
        <v>1</v>
      </c>
      <c r="C53" s="6" t="s">
        <v>2</v>
      </c>
      <c r="D53" s="6" t="s">
        <v>31</v>
      </c>
      <c r="E53" s="35" t="s">
        <v>32</v>
      </c>
      <c r="F53" s="6" t="s">
        <v>26</v>
      </c>
      <c r="G53" s="6" t="s">
        <v>27</v>
      </c>
      <c r="H53" s="6" t="s">
        <v>28</v>
      </c>
      <c r="I53" s="6" t="s">
        <v>29</v>
      </c>
    </row>
    <row r="54" spans="1:10" ht="90" x14ac:dyDescent="0.25">
      <c r="A54" s="75" t="s">
        <v>33</v>
      </c>
      <c r="B54" s="65" t="s">
        <v>98</v>
      </c>
      <c r="C54" s="5" t="s">
        <v>36</v>
      </c>
      <c r="D54" s="11" t="s">
        <v>23</v>
      </c>
      <c r="E54" s="64" t="s">
        <v>134</v>
      </c>
      <c r="F54" s="10">
        <v>1</v>
      </c>
      <c r="G54" s="10"/>
      <c r="H54" s="10"/>
      <c r="I54" s="10"/>
    </row>
    <row r="55" spans="1:10" ht="56.25" x14ac:dyDescent="0.25">
      <c r="A55" s="75"/>
      <c r="B55" s="65"/>
      <c r="C55" s="5" t="s">
        <v>99</v>
      </c>
      <c r="D55" s="11" t="s">
        <v>22</v>
      </c>
      <c r="E55" s="64"/>
      <c r="F55" s="10">
        <v>1</v>
      </c>
      <c r="G55" s="10"/>
      <c r="H55" s="10"/>
      <c r="I55" s="10"/>
    </row>
    <row r="56" spans="1:10" s="8" customFormat="1" ht="28.5" customHeight="1" x14ac:dyDescent="0.25">
      <c r="A56" s="9">
        <v>2</v>
      </c>
      <c r="B56" s="54" t="s">
        <v>30</v>
      </c>
      <c r="C56" s="55"/>
      <c r="D56" s="56"/>
      <c r="E56" s="38">
        <f>+F56+G56+H56+I56</f>
        <v>2</v>
      </c>
      <c r="F56" s="33">
        <f>SUM(F54:F55)</f>
        <v>2</v>
      </c>
      <c r="G56" s="33">
        <f t="shared" ref="G56:I56" si="1">SUM(G54:G55)</f>
        <v>0</v>
      </c>
      <c r="H56" s="33">
        <f t="shared" si="1"/>
        <v>0</v>
      </c>
      <c r="I56" s="33">
        <f t="shared" si="1"/>
        <v>0</v>
      </c>
    </row>
    <row r="57" spans="1:10" x14ac:dyDescent="0.25">
      <c r="A57" s="69" t="s">
        <v>112</v>
      </c>
      <c r="B57" s="70"/>
      <c r="C57" s="70"/>
      <c r="D57" s="70"/>
      <c r="E57" s="41"/>
      <c r="F57" s="51"/>
      <c r="G57" s="51"/>
      <c r="H57" s="51"/>
      <c r="I57" s="51"/>
    </row>
    <row r="58" spans="1:10" ht="57" customHeight="1" x14ac:dyDescent="0.25">
      <c r="A58" s="71"/>
      <c r="B58" s="72"/>
      <c r="C58" s="72"/>
      <c r="D58" s="72"/>
      <c r="E58" s="47" t="str">
        <f>+A5</f>
        <v>5.2 COMPONENTE PRESTACIÓN DE SERVICIOS</v>
      </c>
      <c r="F58" s="10">
        <f>+F23</f>
        <v>7</v>
      </c>
      <c r="G58" s="10">
        <f t="shared" ref="G58:I58" si="2">+G23</f>
        <v>1</v>
      </c>
      <c r="H58" s="10">
        <f t="shared" si="2"/>
        <v>0</v>
      </c>
      <c r="I58" s="10">
        <f t="shared" si="2"/>
        <v>4</v>
      </c>
      <c r="J58" s="48">
        <f>+F5</f>
        <v>0.58333333333333337</v>
      </c>
    </row>
    <row r="59" spans="1:10" ht="30" x14ac:dyDescent="0.25">
      <c r="A59" s="71"/>
      <c r="B59" s="72"/>
      <c r="C59" s="72"/>
      <c r="D59" s="72"/>
      <c r="E59" s="47" t="str">
        <f>+A26</f>
        <v>5.3. COMPONENTE PRESTACIÓN DE SERVICIOS DE PROMOCIÓN Y DETECCION</v>
      </c>
      <c r="F59" s="10">
        <f>+F51</f>
        <v>21</v>
      </c>
      <c r="G59" s="10">
        <f t="shared" ref="G59:I59" si="3">+G51</f>
        <v>1</v>
      </c>
      <c r="H59" s="10">
        <f t="shared" si="3"/>
        <v>0</v>
      </c>
      <c r="I59" s="10">
        <f t="shared" si="3"/>
        <v>1</v>
      </c>
      <c r="J59" s="46">
        <f>+F24</f>
        <v>0.91304347826086951</v>
      </c>
    </row>
    <row r="60" spans="1:10" ht="18.75" customHeight="1" x14ac:dyDescent="0.25">
      <c r="A60" s="71"/>
      <c r="B60" s="72"/>
      <c r="C60" s="72"/>
      <c r="D60" s="72"/>
      <c r="E60" s="47" t="str">
        <f>+A54</f>
        <v>5.4  INFORMACION</v>
      </c>
      <c r="F60" s="10">
        <f>+F56</f>
        <v>2</v>
      </c>
      <c r="G60" s="10">
        <f t="shared" ref="G60:I60" si="4">+G56</f>
        <v>0</v>
      </c>
      <c r="H60" s="10">
        <f t="shared" si="4"/>
        <v>0</v>
      </c>
      <c r="I60" s="10">
        <f t="shared" si="4"/>
        <v>0</v>
      </c>
      <c r="J60" s="46">
        <f>+F52</f>
        <v>1</v>
      </c>
    </row>
    <row r="61" spans="1:10" ht="31.5" customHeight="1" x14ac:dyDescent="0.25">
      <c r="A61" s="73"/>
      <c r="B61" s="74"/>
      <c r="C61" s="74"/>
      <c r="D61" s="74"/>
      <c r="E61" s="47" t="s">
        <v>30</v>
      </c>
      <c r="F61" s="52">
        <f>+F60+F59+F58</f>
        <v>30</v>
      </c>
      <c r="G61" s="52">
        <f t="shared" ref="G61:I61" si="5">+G60+G59+G58</f>
        <v>2</v>
      </c>
      <c r="H61" s="52">
        <f t="shared" si="5"/>
        <v>0</v>
      </c>
      <c r="I61" s="52">
        <f t="shared" si="5"/>
        <v>5</v>
      </c>
      <c r="J61" s="45">
        <f>+(F61+H61)/+(F61+G61+H61+I61)</f>
        <v>0.81081081081081086</v>
      </c>
    </row>
    <row r="64" spans="1:10" ht="18.75" x14ac:dyDescent="0.3">
      <c r="A64" s="30" t="s">
        <v>16</v>
      </c>
      <c r="B64" s="2"/>
    </row>
    <row r="65" spans="1:2" ht="18.75" x14ac:dyDescent="0.3">
      <c r="A65" s="30" t="s">
        <v>17</v>
      </c>
      <c r="B65" s="2"/>
    </row>
    <row r="66" spans="1:2" ht="18.75" x14ac:dyDescent="0.3">
      <c r="A66" s="30" t="s">
        <v>18</v>
      </c>
      <c r="B66" s="2"/>
    </row>
  </sheetData>
  <mergeCells count="26">
    <mergeCell ref="A1:B3"/>
    <mergeCell ref="A57:D61"/>
    <mergeCell ref="A54:A55"/>
    <mergeCell ref="B54:B55"/>
    <mergeCell ref="D36:D38"/>
    <mergeCell ref="B29:B41"/>
    <mergeCell ref="A26:A50"/>
    <mergeCell ref="B26:B28"/>
    <mergeCell ref="B42:B50"/>
    <mergeCell ref="A5:E5"/>
    <mergeCell ref="F5:I5"/>
    <mergeCell ref="B51:D51"/>
    <mergeCell ref="B56:D56"/>
    <mergeCell ref="A52:E52"/>
    <mergeCell ref="F52:I52"/>
    <mergeCell ref="E42:I42"/>
    <mergeCell ref="A24:E24"/>
    <mergeCell ref="F24:I24"/>
    <mergeCell ref="E54:E55"/>
    <mergeCell ref="B20:B22"/>
    <mergeCell ref="B18:B19"/>
    <mergeCell ref="B14:B16"/>
    <mergeCell ref="B12:B13"/>
    <mergeCell ref="A7:A22"/>
    <mergeCell ref="B7:B9"/>
    <mergeCell ref="B23:D23"/>
  </mergeCells>
  <conditionalFormatting sqref="E56">
    <cfRule type="cellIs" dxfId="3" priority="2" operator="notEqual">
      <formula>$A$56</formula>
    </cfRule>
    <cfRule type="cellIs" dxfId="2" priority="4" operator="notEqual">
      <formula>$A$56</formula>
    </cfRule>
  </conditionalFormatting>
  <conditionalFormatting sqref="E51">
    <cfRule type="cellIs" dxfId="1" priority="3" operator="notEqual">
      <formula>$A$51</formula>
    </cfRule>
  </conditionalFormatting>
  <conditionalFormatting sqref="E23">
    <cfRule type="cellIs" dxfId="0" priority="1" operator="notEqual">
      <formula>$A$23</formula>
    </cfRule>
  </conditionalFormatting>
  <dataValidations count="4">
    <dataValidation type="whole" operator="equal" showInputMessage="1" showErrorMessage="1" sqref="F26:I41 F43:I49 F20:I21 F14:I15 F7:I12 F17:I18" xr:uid="{00000000-0002-0000-0200-000000000000}">
      <formula1>1</formula1>
    </dataValidation>
    <dataValidation type="whole" operator="equal" allowBlank="1" showInputMessage="1" showErrorMessage="1" sqref="F54:I55" xr:uid="{00000000-0002-0000-0200-000001000000}">
      <formula1>1</formula1>
    </dataValidation>
    <dataValidation type="whole" operator="equal" showInputMessage="1" showErrorMessage="1" sqref="F50:I50 F22:I22 F19:I19 F16:I16 F13:I13" xr:uid="{00000000-0002-0000-0200-000002000000}">
      <formula1>0</formula1>
    </dataValidation>
    <dataValidation type="whole" operator="equal" allowBlank="1" showInputMessage="1" showErrorMessage="1" sqref="E42:I42" xr:uid="{00000000-0002-0000-0200-000003000000}">
      <formula1>0</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5.S.Bucal EAPB MEDIMAS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Eliecer Sanchez Diaz</dc:creator>
  <cp:lastModifiedBy>Usuario de Windows</cp:lastModifiedBy>
  <dcterms:created xsi:type="dcterms:W3CDTF">2021-01-28T18:37:39Z</dcterms:created>
  <dcterms:modified xsi:type="dcterms:W3CDTF">2021-06-21T15:16:00Z</dcterms:modified>
</cp:coreProperties>
</file>