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INFORMES CONTRATO 2182 DE 2021\INFORME 4\ALCANCE 1 EAPB\2. NUEVA EPS\"/>
    </mc:Choice>
  </mc:AlternateContent>
  <xr:revisionPtr revIDLastSave="0" documentId="13_ncr:1_{66CBFA7E-975F-41BE-BF1B-488897E2DF7D}" xr6:coauthVersionLast="47" xr6:coauthVersionMax="47" xr10:uidLastSave="{00000000-0000-0000-0000-000000000000}"/>
  <bookViews>
    <workbookView xWindow="-120" yWindow="-120" windowWidth="20730" windowHeight="11160" xr2:uid="{00000000-000D-0000-FFFF-FFFF00000000}"/>
  </bookViews>
  <sheets>
    <sheet name="5.S.Bucal EAPB NUEVA EP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H23" i="4"/>
  <c r="H58" i="4" s="1"/>
  <c r="I23" i="4"/>
  <c r="I58" i="4" s="1"/>
  <c r="E58" i="4"/>
  <c r="G51" i="4"/>
  <c r="G59" i="4" s="1"/>
  <c r="H51" i="4"/>
  <c r="H59" i="4" s="1"/>
  <c r="I51" i="4"/>
  <c r="I59" i="4" s="1"/>
  <c r="F51" i="4"/>
  <c r="F59" i="4" s="1"/>
  <c r="G56" i="4"/>
  <c r="G60" i="4" s="1"/>
  <c r="H56" i="4"/>
  <c r="H60" i="4" s="1"/>
  <c r="I56" i="4"/>
  <c r="I60" i="4" s="1"/>
  <c r="F56" i="4"/>
  <c r="F60" i="4" s="1"/>
  <c r="G58" i="4"/>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estándar Historia Clínica e  interdependencia de servicios, Resolución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Resolución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30" authorId="0" shapeId="0" xr:uid="{00000000-0006-0000-0200-000010000000}">
      <text>
        <r>
          <rPr>
            <b/>
            <sz val="9"/>
            <color indexed="81"/>
            <rFont val="Tahoma"/>
            <family val="2"/>
          </rPr>
          <t>FAMILIA:</t>
        </r>
        <r>
          <rPr>
            <sz val="9"/>
            <color indexed="81"/>
            <rFont val="Tahoma"/>
            <family val="2"/>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 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45" authorId="0" shapeId="0" xr:uid="{00000000-0006-0000-0200-000013000000}">
      <text>
        <r>
          <rPr>
            <b/>
            <sz val="9"/>
            <color indexed="81"/>
            <rFont val="Tahoma"/>
            <family val="2"/>
          </rPr>
          <t>FAMILIA:</t>
        </r>
        <r>
          <rPr>
            <sz val="9"/>
            <color indexed="81"/>
            <rFont val="Tahoma"/>
            <family val="2"/>
          </rPr>
          <t xml:space="preserve">
Numerales 3, 4, 5 y 6 del numeral 2.2.3. del numeral I Lineamiento Técnico y Operativo Ruta Integral de Atención para la Promoción y Mantenimiento de la Salud de la Resolución 3280 de 2018. Ítem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<sst xmlns="http://schemas.openxmlformats.org/spreadsheetml/2006/main" count="162" uniqueCount="133">
  <si>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</si>
  <si>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</si>
  <si>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</si>
  <si>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</si>
  <si>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</si>
  <si>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</si>
  <si>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</si>
  <si>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</si>
  <si>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</si>
  <si>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</si>
  <si>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</si>
  <si>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5.3. COMPONENTE PRESTACIÓN DE SERVICIOS DE PROMOCIÓN Y DETECCION</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</si>
  <si>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</si>
  <si>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</si>
  <si>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</si>
  <si>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</si>
  <si>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Dubys Bernal Arias</t>
  </si>
  <si>
    <t>Odontóloga</t>
  </si>
  <si>
    <t>Referente Salud Bucal SSP y SS</t>
  </si>
  <si>
    <t>1. La EPS debe  verificar  disponibilidad de agenda en su red prestadora  todos los días hábiles e informa al usuario la fecha de asignación de cita.</t>
  </si>
  <si>
    <t xml:space="preserve">Seguimiento adherencia   fallos de tutela de tecnologías en salud del Plan de Beneficios. </t>
  </si>
  <si>
    <t>Garantizar actividades, procedimientos e intervenciones de la RIAS de Promoción y Mantenimiento de la Salud en su población afiliada.</t>
  </si>
  <si>
    <t>2. La EPS NO da respuesta oportuna a los requerimientos de la Entidad Territorial</t>
  </si>
  <si>
    <t>1. La EPS da respuesta oportuna a los requerimientos de la Entidad Territorial de acuerdo a los soportes de las actividades presentadas</t>
  </si>
  <si>
    <t>OBSERVACIONES+S4:S+S436</t>
  </si>
  <si>
    <t>Garantizar examen estomatológico  al menor  al momento del parto o en el puerperio y las actividades, procedimientos e intervenciones de la RIAS de Promoción y Mantenimiento de la Salud en su población afiliada.</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</si>
  <si>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</si>
  <si>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</si>
  <si>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</si>
  <si>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</si>
  <si>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</si>
  <si>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</si>
  <si>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</si>
  <si>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</si>
  <si>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</si>
  <si>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</si>
  <si>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</si>
  <si>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</si>
  <si>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</si>
  <si>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</si>
  <si>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</si>
  <si>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</si>
  <si>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</si>
  <si>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</si>
  <si>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 xml:space="preserve">La muestra será determinada según la metodología establecida por la SNS.  </t>
    </r>
    <r>
      <rPr>
        <b/>
        <sz val="8"/>
        <rFont val="Calibri"/>
        <family val="2"/>
        <scheme val="minor"/>
      </rPr>
      <t>Seguimiento aleatorio a ordenes de servicio odontología</t>
    </r>
  </si>
  <si>
    <t>3.La muestra será determinada según la metodología establecida por la SNS. Seguimiento aleatorio a ordenes de servicio</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</si>
  <si>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</si>
  <si>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</si>
  <si>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</si>
  <si>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12.De una muestra de casos, verifique los tiempos transcurridos entre la orden, autorización y prestación efectiva de la tecnología en salud objeto de fallo de tutela. </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</si>
  <si>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</si>
  <si>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</si>
  <si>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</si>
  <si>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</si>
  <si>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</si>
  <si>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</si>
  <si>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</si>
  <si>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</si>
  <si>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</si>
  <si>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</si>
  <si>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</si>
  <si>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</si>
  <si>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</si>
  <si>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</si>
  <si>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</si>
  <si>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</si>
  <si>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</si>
  <si>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</si>
  <si>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</si>
  <si>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</si>
  <si>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Institución : NUEVA EPS</t>
  </si>
  <si>
    <t>Fecha: 9 de junio</t>
  </si>
  <si>
    <t>2.De una muestra de casos, verifique los tiempos transcurridos entre la orden, autorización y prestación efectiva de los siguientes servicios ambulatorios, según patología: endodoncia, odontopediatría, biopsia, oncología, prótesis.</t>
  </si>
  <si>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asignación de citas presencial</t>
  </si>
  <si>
    <t>1. garantías de asignación  citas dentro de los tres (3) días hábiles e informa al usuario la fecha de emisión de la orden .
2. NO asigna citas dentro de los tres (3) días hábiles e informa al usuario la fecha de asignación.</t>
  </si>
  <si>
    <r>
      <t>5.Verifique telefónicamente la disponibilidad de citas para odontología general ( primera vez y tratamiento )y  especializada ( primera vez y tratamiento ) , medicina especializada de acuerdo con la red suministrada por el asegurador, tomando como punto de partida el número de identificación de un afiliado que tenga autorizado el servicio</t>
    </r>
    <r>
      <rPr>
        <sz val="9"/>
        <rFont val="Calibri"/>
        <family val="2"/>
        <scheme val="minor"/>
      </rPr>
      <t>.</t>
    </r>
  </si>
  <si>
    <t>Seguimiento a remisiones de los pacientes odontológicos  catalogadas como urgentes dentro de los plazos establecidos en los indicadores de calidad, siguientes a la solicitud.</t>
  </si>
  <si>
    <t xml:space="preserve">7.Solicite las cohortes actualizadas de las enfermedades reportadas a la cuenta de alto costo en relación a odontología  (Cáncer bucal, prótesis, atención situación discapacidad, VIH, ERC, Hemofilia y Hepatitis C, anticoagulados). </t>
  </si>
  <si>
    <t>2. La entrega del medicamentos requeridos para atención  odontológica garantizado dentro de las 48 horas.</t>
  </si>
  <si>
    <t>La muestra será determinada según la metodología establecida por la SNS. Seguimiento a los tratamientos realizados por odontología a estos pacientes</t>
  </si>
  <si>
    <t>Garantías de acceso a los mecanismos de atención oportuna al usuario.
Atención Odontológica general y especializada con Red  primaria en el mismo municipio. ÁREA  METROPOLITANA</t>
  </si>
  <si>
    <t xml:space="preserve">Respuesta y resolución  oportunamente las PQRS de sus afiliados.  (15 días o de inmediato cuando esté en peligro inminente la vida o la integridad). </t>
  </si>
  <si>
    <t>Fallas en la respuesta oportuna a PQRS  salud bucal  de sus afiliados solución y tramite de la mismas</t>
  </si>
  <si>
    <t xml:space="preserve">15. La EPS tiene fallos de tutela en contra por tecnologías en salud incluidas en el Plan de Beneficios.
NOTA: la EPS  brindo la información  GAUDI oportunamente a los municipios? </t>
  </si>
  <si>
    <t xml:space="preserve">11.Solicite los fallos de tutela emitidos a favor de afiliados por conceptos odontológicos o de salud oral  contra la EPS residentes en el municipio. </t>
  </si>
  <si>
    <t>Proceso de búsqueda activa articulada a menores de 0 y 17 años</t>
  </si>
  <si>
    <r>
      <t>2. Verificar si se realizó, en menores de cinco años, demanda inducida para las actividades de: aplicación de barniz de flúor  y</t>
    </r>
    <r>
      <rPr>
        <b/>
        <sz val="8"/>
        <rFont val="Calibri"/>
        <family val="2"/>
        <scheme val="minor"/>
      </rPr>
      <t xml:space="preserve"> Atención Preventiva de salud bucal.</t>
    </r>
  </si>
  <si>
    <t>Proceso de búsqueda activa articulada a menores de 0 y 5 años, demanda inducida 2 controles salud bucal al año.</t>
  </si>
  <si>
    <t>Articulacion con odontología para  demanda inducida a adultos entre los 27 y 59 años. Control salud bucal intervención individual cada 2 años</t>
  </si>
  <si>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determinar cuantos fueron atendidos 2 veces al año.</t>
    </r>
  </si>
  <si>
    <t>Garantizar   2 consultas odontológicas  al año a menores curso de vida infancia  de acuerdo a la caracterización afiliados de este curso de vida</t>
  </si>
  <si>
    <t>Garantizar  consultas odontológicas de control cada 2 años seguimiento estado salud periodontal y autocuidado salud bucal enfoque autoexamen bucal para control incidencia Cáncer bucal y secuelas  post tratamiento</t>
  </si>
  <si>
    <t xml:space="preserve">Garantizar  consultas odontológicas de control cada 2 años seguimiento estado salud periodontal y autocuidado salud bucal enfoque autoexamen bucal para control incidencia Cáncer bucal y secuelas  post tratamiento </t>
  </si>
  <si>
    <t xml:space="preserve">Articulacion con odontología para  demanda inducida a adultos curso de vida adulto y vejez enfoque autoexamen bucal para control incidencia Cáncer bucal y secuelas  post tratamiento </t>
  </si>
  <si>
    <t xml:space="preserve">La EAPB realiza seguimiento atención odontológica pacientes con comorbilidades cáncer, ERC, VIH, HTA, Diabetes, Hemofilia, </t>
  </si>
  <si>
    <t xml:space="preserve">1. Caracterizar articulacion odontología consulta preconcepcional; control y tratamiento durante gestación, eliminación focos de riesgo.
2.La EPS garantiza las intervenciones individuales de la Ruta Integral de Atención Materno Perinatal - RIAMP, incluida valoración de estructuras estomatológicas  al neonato durante el parto o en el puerperio.
</t>
  </si>
  <si>
    <t xml:space="preserve">19. La EPS cumple sus obligaciones de información
NOTA: la EPS  brindo la información  GAUDI oportunamente a los municipios y/o otros requerimientos? </t>
  </si>
  <si>
    <t>2.Incluya los requerimientos de información que surjan de la aplicación de este instrumento.  Envió planes de mejoramiento solicitados de las visitas de las anteriores visitas.</t>
  </si>
  <si>
    <t xml:space="preserve">1.Remisiones prótesis totales, interconsulta con tratamiento terminado endodoncia. 
Reporte de casos cáncer bucal seguimiento a tratamientos. 
Reporte fluorosis </t>
  </si>
  <si>
    <t xml:space="preserve">La atención se garantizó con oportunidad, acceso y continuidad. 
Seguimiento a la atención hasta culminación tratamiento </t>
  </si>
  <si>
    <t>1. Garantías de oportunidad, acceso y continuidad. 
2. Descripción del hallazgo negativo respecto a remisiones, interdependencia de servicios vs evolución Historia clínica,</t>
  </si>
  <si>
    <t>6.De una muestra de casos que se encuentren en trámite de referencia y contrarreferencia, verifique que en pacientes cuya prioridad de remisión es urgente Cáncer o labio y paladar hendido , la llegada del paciente al prestador receptor haya superado las 12 horas desde que se realizó la primera solicitud.    Seguimiento aleatorio  según municipio a ordenes de servicio odontología especializada.</t>
  </si>
  <si>
    <t>La EAPB cuenta con base datos nominal de atenciones para realizar seguimiento a curso de vida menores 18 años, para determinar los procedimientos preventivos realizados.</t>
  </si>
  <si>
    <t xml:space="preserve">Se evidencia seguimiento a 3 indicadores (oportunidad, complicaciones posteriores a endodoncia y reintervenciones de operatoria), oportunidad que mide garantía tratamiento endodóntico y operatoria dentro 15 días siguientes al inicio del tratamiento, porque es con el prestador primario que no requiere autorización se atiende con la inmediatez de la atención en la misma IPS.
A los 6 meses de la culminación de tratamientos se realiza base datos tratamientos endodoncia y se verifica si hubo complicaciones y la etiología de la misma.
Cuenta con plataforma Procex que permite observar el cargue d e la información que realizan las IPS de RIPS fluorosis, procedimientos P y P.
Cáncer bucal cuenta con manejo por profesional de alto costo que maneja el proceso de remisiones, salud bucal interviene en el manejo de procedimientos odontológicos necesarios. 
</t>
  </si>
  <si>
    <t>IPS realiza remisiones internas para endodoncia IDIME,
OAT maneja especialidades como Odontopediatria; biopsias por cirujano oral con Idime  o a  San Rafael y la Liga de acuerdo a la complejidad de la lesión.
Se cuenta con base de datos de pacientes remitidos para prótesis total se maneja en reporte de la IPS OAT,remitido desde Idime, sin embargo, cuando se requiere seguimiento se solicita a la Institución la HC en especifico. 
Plataforma nacional SIGIRES, que maneja gestión riesgo en salud y P yP</t>
  </si>
  <si>
    <t>La IPS OAT se canaliza el servicio de prótesis total maneja las remisiones para entrega de las mismas con medición por indicador continuidad por parte EPS a 30 días, se realiza seguimiento a la oportunidad trimestral, siendo este prestador exclusivo para Nueva EPS:</t>
  </si>
  <si>
    <t>Se realiza llamada telefónica con marcación en 3 oportunidades a la linea 3400990 y no hay respuesta para dar cumplimiento al estándar.</t>
  </si>
  <si>
    <t>Se cuenta con reporte oportunidad de citas entregado por la IPS Primaria, sin embargo, se llama a solicitar cita y no contestan el teléfono de asignación de citas 3400990</t>
  </si>
  <si>
    <t>A partir de 2020 con IPS OAT se cuenta con equipo multidisciplinario para el manejo de pacientes LPH desde el momento del nacimiento, con odontopediatra y cirugía con IPS Clínica San Rafael con nutrición y manejo medico. 
En la vigencia 2020 solo se han tenido 2 pacientes LPH nacidos y el manejo ya para paciente antiguo es con la misma Ruta de atención que permite mejorar la calidad de vida del paciente.</t>
  </si>
  <si>
    <t xml:space="preserve">cubo de manejo (base de datos)  de las instituciones y cada mes la Nacional entrega el reporte de los usuarios con esta situación y del manejo que se ha dado desde odontología.
IPS especializada maneja por odontología tercerizado con cirumax los pacientes hemofílicos.
Incluye base datos atendidos otras patologías con relacionadas con consulta odontológica preventiva y de procedimientos </t>
  </si>
  <si>
    <t>Manejo base datos seguimiento a 3 consultas al año pacientes hemofílicos; se cuenta con IPS especializada para atención comorbilidades como VIH, hemofilia</t>
  </si>
  <si>
    <t>Los usuarios tienen acceso a plataforma de la EPS o presencial para dirigir las solicitudes, la EAPB cuenta con profesional que maneja los casos allegados y se tramita la solución; respecto a citas odontológicas se maneja con tramitación de citas y remisión a especialidades.</t>
  </si>
  <si>
    <t>Las respuestas dependen del tipo de requerimiento solicitado, se maneja dentro d elas siguientes 48 horas de haber sido recibidas y de acuerdo con la solución que necesite.</t>
  </si>
  <si>
    <t>Se cuenta con apoyo del área jurídica quien evalúa el requerimiento para darle solución desde salud bucal.
Se observa casos por tutelas que según el plan de beneficios no están cubiertos sin embargo, debido al fallo se ha dado solución al mismo.</t>
  </si>
  <si>
    <t>Se  evidencia Tutelas relacionadas con procedimientos fuera del plan de beneficios o por fallas en los CUPS enviado por la IPS que atendió al usuario</t>
  </si>
  <si>
    <t>Se pasa base de datos a IPS Primaria para realizar la búsqueda activa, están en proceso de implementar desde la EAPB por medio de mensajes personalizados a los usuarios. Desde la coordinación Salud Bucal recibe e y verifica el reporte de la información suministrada por la IPS.</t>
  </si>
  <si>
    <t xml:space="preserve">Se observo evidencia d ella bases de datos con la caracterización nominal de los menores para que la IPS primaria realice el proceso e búsqueda activa y se generen las consultas </t>
  </si>
  <si>
    <t xml:space="preserve">Base datos que se entrega a IPS Primaria para búsqueda activa, agendamiento y seguimiento a la atención. </t>
  </si>
  <si>
    <t>Plataforma SIGIRES donde se lleva la información emitida por la IPS  primaria, medida por indicadores; se observa base de datos activa con los procedimientos realizados de P y P.
Se accede además a carpetas d e información de la EAPB donde se complementa la información nominal por caracterización poblacional.</t>
  </si>
  <si>
    <t>Se cuenta con profesional que maneja Ruta Materno Perinatal, sin embargo según el reporte de las historias clínicas evidenciados por ella, manifiesta que  no se observa el reporte del examen estomatológico neonatal.</t>
  </si>
  <si>
    <t>Se entrega base de datos a IPS primaria que permite búsqueda activa y poder canalizar los menores según curso de vida para el manejo odontológico.</t>
  </si>
  <si>
    <t>Se entrega base de datos a IPS primaria que permite búsqueda activa y poder canalizar los menores según curso de vida para el manejo odontológico y según el criterio se canaliza para manejo por odontopediatra</t>
  </si>
  <si>
    <t>Base datos de pacientes caracterizados que permite realizar búsqueda activa y canalizar a atenciones odontológicas</t>
  </si>
  <si>
    <t>Base datos de pacientes caracterizados que permite realizar búsqueda activa y canalizar a atenciones odontológicas, carpeta compartida con la información de los seguimientos a indicadores de atención, base de datos para demanda inducida
Indicador seguimiento tratamiento odontológico a poblacion con Cáncer según criterio clínico odontológico</t>
  </si>
  <si>
    <t>La IPS Especializada envía soporte nominal con resumen Historia clínica, donde se demuestra 3 atenciones al año para paciente hemofilia; 
Ficha técnica enfermedades precursoras, enfermedades crónicas no transmisibles,  donde se debe hacer seguimiento a la atención anual de control odontológico que determine riesgo y a criterio odontológico canalización a tratamiento salud bucal.</t>
  </si>
  <si>
    <t>Se cuenta con base de datos gestantes, con fecha probable parto, seguimiento consulta odontológica, indicadores seguimiento a las consultas.</t>
  </si>
  <si>
    <t>Se puede verificar exámenes, citas realizadas para el seguimiento y el agendamiento de estas usuarias.</t>
  </si>
  <si>
    <t>Se cuenta con base de datos gestantes, con fecha probable parto, seguimiento consulta odontológica, indicadores seguimiento a las consultas, se realiza seguimiento a canalización de estas usuarias</t>
  </si>
  <si>
    <t>Se cuenta con profesional que maneja Ruta Materno Perinatal, que realiza seguimiento a intervenciones preventivas y canalización a salud bucal</t>
  </si>
  <si>
    <t>Si presenta alteraciones en cavidad bucal se canaliza a manejo multidisciplinario con IPS que realiza el procedimiento requerido en caso de LPH</t>
  </si>
  <si>
    <t>5 Usuarios; seguimiento por medio e base de datos que es nutrida por la IPS primaria. Cada mes se envía base de datos de 8 pacientes caracterizados en el municipio con hemofilia y se verifica 3 consultas odontológicas de control al año</t>
  </si>
  <si>
    <t>RESUMEN SALUD BUCAL NUEVA EPS</t>
  </si>
  <si>
    <t xml:space="preserve">Se evidencia proceso de respuesta a tutelas recibidas y el seguimiento que se realiza para dar cumplimiento a los solicitado.  Bases de datos entregadas a las ips Primarias que permite hacer seguimiento a la información de las atenciones de P y P, atención procedimiento odontológico.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</si>
</sst>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b/>
      <sz val="14"/>
      <color theme="0"/>
      <name val="Cambria"/>
      <family val="1"/>
    </font>
    <font>
      <b/>
      <sz val="14"/>
      <name val="Calibri"/>
      <family val="2"/>
      <scheme val="minor"/>
    </font>
    <font>
      <b/>
      <sz val="11"/>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b/>
      <sz val="11"/>
      <color theme="0"/>
      <name val="Calibri"/>
      <family val="2"/>
      <scheme val="minor"/>
    </font>
    <font>
      <b/>
      <sz val="11"/>
      <color rgb="FF000000"/>
      <name val="Calibri"/>
      <family val="2"/>
      <scheme val="minor"/>
    </font>
    <font>
      <sz val="10"/>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theme="2" tint="-0.249977111117893"/>
        <bgColor indexed="64"/>
      </patternFill>
    </fill>
    <fill>
      <patternFill patternType="solid">
        <fgColor rgb="FF92D050"/>
        <bgColor indexed="64"/>
      </patternFill>
    </fill>
  </fills>
  <borders count="1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9" fillId="0" borderId="0" applyFont="0" applyFill="0" applyBorder="0" applyAlignment="0" applyProtection="0"/>
  </cellStyleXfs>
  <cellXfs count="96">
    <xf numFmtId="0" fontId="0" fillId="0" borderId="0" xfId="0"/>
    <xf numFmtId="0" fontId="0" fillId="0" borderId="1" xfId="0" applyBorder="1"/>
    <xf numFmtId="0" fontId="5" fillId="0" borderId="0" xfId="0" applyFont="1"/>
    <xf numFmtId="0" fontId="4" fillId="3"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3" fillId="5" borderId="2" xfId="0" applyFont="1" applyFill="1" applyBorder="1" applyAlignment="1">
      <alignment horizontal="center" vertical="center" wrapText="1"/>
    </xf>
    <xf numFmtId="0" fontId="15" fillId="0" borderId="0" xfId="0" applyFont="1"/>
    <xf numFmtId="0" fontId="0" fillId="0" borderId="0" xfId="0" applyAlignment="1">
      <alignment horizontal="center"/>
    </xf>
    <xf numFmtId="0" fontId="10" fillId="0" borderId="0" xfId="0" applyFont="1" applyAlignment="1">
      <alignment horizontal="center" vertical="center"/>
    </xf>
    <xf numFmtId="0" fontId="0" fillId="0" borderId="2" xfId="0" applyBorder="1" applyAlignment="1">
      <alignment horizontal="center" vertical="center"/>
    </xf>
    <xf numFmtId="0" fontId="1" fillId="0" borderId="0" xfId="0" applyFont="1"/>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3" fillId="4" borderId="2"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0" fillId="3" borderId="2" xfId="0" applyFont="1" applyFill="1" applyBorder="1" applyAlignment="1">
      <alignment vertical="center" wrapText="1"/>
    </xf>
    <xf numFmtId="0" fontId="5" fillId="2" borderId="2" xfId="0" applyFont="1" applyFill="1" applyBorder="1" applyAlignment="1">
      <alignment vertical="center"/>
    </xf>
    <xf numFmtId="0" fontId="5" fillId="2" borderId="2" xfId="0" applyFont="1" applyFill="1" applyBorder="1" applyAlignment="1">
      <alignment vertical="center" wrapText="1" shrinkToFit="1"/>
    </xf>
    <xf numFmtId="0" fontId="3" fillId="4" borderId="2" xfId="0" applyFont="1" applyFill="1" applyBorder="1" applyAlignment="1">
      <alignment horizontal="left" vertical="center" wrapText="1"/>
    </xf>
    <xf numFmtId="0" fontId="5" fillId="2" borderId="2" xfId="0" applyFont="1" applyFill="1" applyBorder="1" applyAlignment="1">
      <alignment horizontal="justify" vertical="center" wrapText="1" shrinkToFit="1"/>
    </xf>
    <xf numFmtId="0" fontId="18" fillId="0" borderId="0" xfId="0" applyFont="1"/>
    <xf numFmtId="0" fontId="20" fillId="0" borderId="0" xfId="0" applyFont="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center" vertical="center"/>
    </xf>
    <xf numFmtId="0" fontId="0" fillId="0" borderId="0" xfId="0" applyAlignment="1">
      <alignment horizontal="center"/>
    </xf>
    <xf numFmtId="0" fontId="0" fillId="0" borderId="0" xfId="0" applyFont="1"/>
    <xf numFmtId="0" fontId="23" fillId="5"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2"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4" borderId="2" xfId="0" applyFont="1" applyFill="1" applyBorder="1" applyAlignment="1">
      <alignment vertical="center" wrapText="1"/>
    </xf>
    <xf numFmtId="0" fontId="5" fillId="2" borderId="2" xfId="0" applyFont="1" applyFill="1" applyBorder="1" applyAlignment="1">
      <alignment horizontal="justify" vertical="center"/>
    </xf>
    <xf numFmtId="0" fontId="5" fillId="2" borderId="2" xfId="0" applyFont="1" applyFill="1" applyBorder="1" applyAlignment="1">
      <alignment horizontal="center" vertical="center"/>
    </xf>
    <xf numFmtId="0" fontId="19" fillId="2" borderId="2" xfId="0" applyFont="1" applyFill="1" applyBorder="1" applyAlignment="1">
      <alignment vertical="center" wrapText="1" shrinkToFit="1"/>
    </xf>
    <xf numFmtId="0" fontId="19" fillId="2" borderId="2" xfId="0" applyFont="1" applyFill="1" applyBorder="1" applyAlignment="1">
      <alignment horizontal="justify" vertical="center"/>
    </xf>
    <xf numFmtId="0" fontId="19" fillId="4" borderId="2" xfId="0" applyFont="1" applyFill="1" applyBorder="1" applyAlignment="1">
      <alignment horizontal="justify" vertical="center" wrapText="1"/>
    </xf>
    <xf numFmtId="0" fontId="0" fillId="0" borderId="0" xfId="0" applyFont="1" applyAlignment="1">
      <alignment horizontal="justify" vertical="center"/>
    </xf>
    <xf numFmtId="0" fontId="23" fillId="5" borderId="2" xfId="0" applyFont="1" applyFill="1" applyBorder="1" applyAlignment="1">
      <alignment horizontal="justify" vertical="center" wrapText="1"/>
    </xf>
    <xf numFmtId="0" fontId="0" fillId="0" borderId="2" xfId="0" applyFont="1" applyBorder="1" applyAlignment="1">
      <alignment horizontal="justify" vertical="center" wrapText="1"/>
    </xf>
    <xf numFmtId="0" fontId="0" fillId="0" borderId="2" xfId="0" applyFont="1" applyBorder="1" applyAlignment="1">
      <alignment horizontal="justify" vertical="center"/>
    </xf>
    <xf numFmtId="0" fontId="19" fillId="0" borderId="2" xfId="0" applyFont="1" applyBorder="1" applyAlignment="1">
      <alignment horizontal="justify" vertical="center"/>
    </xf>
    <xf numFmtId="0" fontId="1" fillId="0" borderId="2" xfId="0" applyFont="1" applyBorder="1" applyAlignment="1">
      <alignment horizontal="justify" vertical="center"/>
    </xf>
    <xf numFmtId="0" fontId="25" fillId="0" borderId="2" xfId="0" applyFont="1" applyBorder="1" applyAlignment="1">
      <alignment horizontal="justify" vertical="center" wrapText="1"/>
    </xf>
    <xf numFmtId="0" fontId="25" fillId="0" borderId="2" xfId="0" applyFont="1" applyBorder="1" applyAlignment="1">
      <alignment horizontal="justify" vertical="center"/>
    </xf>
    <xf numFmtId="0" fontId="5" fillId="2" borderId="2" xfId="0" applyFont="1" applyFill="1" applyBorder="1" applyAlignment="1">
      <alignment horizontal="justify" vertical="top" wrapText="1"/>
    </xf>
    <xf numFmtId="0" fontId="1" fillId="0" borderId="2" xfId="0" applyFont="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6" borderId="2" xfId="0" applyFill="1" applyBorder="1" applyAlignment="1">
      <alignment horizontal="center" vertical="center"/>
    </xf>
    <xf numFmtId="0" fontId="0" fillId="7" borderId="2" xfId="0" applyFont="1" applyFill="1" applyBorder="1" applyAlignment="1">
      <alignment horizontal="justify" vertical="center"/>
    </xf>
    <xf numFmtId="0" fontId="0" fillId="7" borderId="2" xfId="0" applyFill="1" applyBorder="1" applyAlignment="1">
      <alignment horizontal="center" vertical="center"/>
    </xf>
    <xf numFmtId="0" fontId="0" fillId="8" borderId="2" xfId="0" applyFill="1" applyBorder="1" applyAlignment="1">
      <alignment horizontal="center" vertical="center"/>
    </xf>
    <xf numFmtId="0" fontId="24" fillId="8" borderId="2" xfId="0" applyFont="1" applyFill="1" applyBorder="1" applyAlignment="1">
      <alignment horizontal="justify" vertical="center"/>
    </xf>
    <xf numFmtId="0" fontId="0" fillId="4" borderId="2" xfId="0" applyFont="1" applyFill="1" applyBorder="1" applyAlignment="1">
      <alignment horizontal="justify" vertical="center" wrapText="1"/>
    </xf>
    <xf numFmtId="0" fontId="10" fillId="0" borderId="2" xfId="0" applyFont="1" applyBorder="1" applyAlignment="1">
      <alignment horizontal="center" vertical="center"/>
    </xf>
    <xf numFmtId="0" fontId="25" fillId="4" borderId="2" xfId="0" applyFont="1" applyFill="1" applyBorder="1" applyAlignment="1">
      <alignment horizontal="justify" vertical="center" wrapText="1"/>
    </xf>
    <xf numFmtId="0" fontId="0" fillId="4" borderId="2" xfId="0" applyFill="1" applyBorder="1" applyAlignment="1">
      <alignment horizontal="center" vertical="center"/>
    </xf>
    <xf numFmtId="0" fontId="0" fillId="0" borderId="1" xfId="0" applyBorder="1" applyAlignment="1">
      <alignment horizontal="center"/>
    </xf>
    <xf numFmtId="0" fontId="15" fillId="0" borderId="0" xfId="0" applyFont="1" applyAlignment="1">
      <alignment horizontal="center"/>
    </xf>
    <xf numFmtId="0" fontId="1" fillId="0" borderId="0" xfId="0" applyFont="1" applyAlignment="1">
      <alignment horizontal="center"/>
    </xf>
    <xf numFmtId="9" fontId="21" fillId="3" borderId="2" xfId="0" applyNumberFormat="1" applyFont="1" applyFill="1" applyBorder="1" applyAlignment="1">
      <alignment horizontal="center" vertical="center"/>
    </xf>
    <xf numFmtId="9" fontId="21" fillId="9" borderId="2" xfId="0" applyNumberFormat="1" applyFont="1" applyFill="1" applyBorder="1" applyAlignment="1">
      <alignment horizontal="center" vertical="center"/>
    </xf>
    <xf numFmtId="9" fontId="21" fillId="9" borderId="2" xfId="1" applyFont="1" applyFill="1" applyBorder="1" applyAlignment="1">
      <alignment horizontal="center" vertical="center"/>
    </xf>
    <xf numFmtId="0" fontId="5" fillId="6" borderId="2" xfId="0" applyFont="1" applyFill="1" applyBorder="1" applyAlignment="1">
      <alignment horizontal="justify" vertical="center"/>
    </xf>
    <xf numFmtId="9" fontId="14" fillId="5" borderId="10" xfId="1"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8" xfId="0" applyFont="1" applyFill="1" applyBorder="1" applyAlignment="1">
      <alignment horizontal="center" vertical="center"/>
    </xf>
    <xf numFmtId="9" fontId="14" fillId="5" borderId="8" xfId="1" applyFont="1" applyFill="1" applyBorder="1" applyAlignment="1">
      <alignment horizontal="center" vertical="center"/>
    </xf>
    <xf numFmtId="0" fontId="0" fillId="5" borderId="4" xfId="0" applyFill="1" applyBorder="1" applyAlignment="1">
      <alignment horizontal="center"/>
    </xf>
    <xf numFmtId="0" fontId="0" fillId="5" borderId="8" xfId="0" applyFill="1" applyBorder="1" applyAlignment="1">
      <alignment horizontal="center"/>
    </xf>
    <xf numFmtId="0" fontId="0" fillId="5" borderId="3" xfId="0" applyFill="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9" fontId="14" fillId="5" borderId="3" xfId="1" applyFont="1" applyFill="1" applyBorder="1" applyAlignment="1">
      <alignment horizontal="center" vertical="center"/>
    </xf>
    <xf numFmtId="0" fontId="0" fillId="0" borderId="2" xfId="0" applyFont="1" applyBorder="1" applyAlignment="1">
      <alignment horizontal="justify" vertical="center" wrapText="1"/>
    </xf>
    <xf numFmtId="0" fontId="0" fillId="0" borderId="2" xfId="0" applyFont="1" applyBorder="1" applyAlignment="1">
      <alignment horizontal="justify" vertical="center"/>
    </xf>
    <xf numFmtId="0" fontId="3" fillId="4" borderId="2" xfId="0" applyFont="1" applyFill="1" applyBorder="1" applyAlignment="1">
      <alignment horizontal="justify" vertical="center" wrapText="1"/>
    </xf>
    <xf numFmtId="0" fontId="16" fillId="4" borderId="2" xfId="0" applyFont="1" applyFill="1" applyBorder="1" applyAlignment="1">
      <alignment horizontal="center" vertical="center" textRotation="90" wrapText="1"/>
    </xf>
    <xf numFmtId="0" fontId="2" fillId="4" borderId="2" xfId="0" applyFont="1" applyFill="1" applyBorder="1" applyAlignment="1">
      <alignment horizontal="justify" vertical="center" wrapText="1"/>
    </xf>
    <xf numFmtId="0" fontId="0" fillId="0" borderId="0" xfId="0" applyAlignment="1">
      <alignment horizontal="center"/>
    </xf>
    <xf numFmtId="0" fontId="18" fillId="4" borderId="5"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0" xfId="0" applyFont="1" applyFill="1" applyBorder="1" applyAlignment="1">
      <alignment horizontal="center" vertical="center"/>
    </xf>
    <xf numFmtId="0" fontId="7" fillId="4" borderId="2" xfId="0" applyFont="1" applyFill="1" applyBorder="1" applyAlignment="1">
      <alignment horizontal="center" vertical="center" textRotation="90" wrapText="1"/>
    </xf>
    <xf numFmtId="0" fontId="5" fillId="2" borderId="2" xfId="0" applyFont="1" applyFill="1" applyBorder="1" applyAlignment="1">
      <alignment horizontal="justify" vertical="center" wrapText="1" shrinkToFit="1"/>
    </xf>
    <xf numFmtId="0" fontId="14" fillId="5" borderId="7" xfId="0" applyFont="1" applyFill="1" applyBorder="1" applyAlignment="1">
      <alignment horizontal="left" vertical="center" wrapText="1"/>
    </xf>
    <xf numFmtId="0" fontId="14" fillId="5" borderId="10" xfId="0" applyFont="1" applyFill="1" applyBorder="1" applyAlignment="1">
      <alignment horizontal="left" vertical="center" wrapText="1"/>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A54" zoomScale="80" zoomScaleNormal="80" workbookViewId="0">
      <selection activeCell="K63" sqref="K63"/>
    </sheetView>
  </sheetViews>
  <sheetFormatPr baseColWidth="10" defaultRowHeight="15" x14ac:dyDescent="0.25"/>
  <cols>
    <col min="1" max="1" width="10" customWidth="1"/>
    <col min="2" max="2" width="23.28515625" customWidth="1"/>
    <col min="3" max="3" width="34" customWidth="1"/>
    <col min="4" max="4" width="42.5703125" style="27" customWidth="1"/>
    <col min="5" max="5" width="57.28515625" style="39" customWidth="1"/>
    <col min="6" max="9" width="7" style="49" customWidth="1"/>
    <col min="10" max="10" width="11.42578125" style="26"/>
  </cols>
  <sheetData>
    <row r="1" spans="1:10" ht="45" customHeight="1" x14ac:dyDescent="0.25">
      <c r="A1" s="85"/>
      <c r="B1" s="85"/>
    </row>
    <row r="2" spans="1:10" ht="25.5" customHeight="1" x14ac:dyDescent="0.25">
      <c r="A2" s="85"/>
      <c r="B2" s="85"/>
      <c r="C2" s="11" t="s">
        <v>70</v>
      </c>
    </row>
    <row r="3" spans="1:10" x14ac:dyDescent="0.25">
      <c r="A3" s="85"/>
      <c r="B3" s="85"/>
      <c r="C3" s="11" t="s">
        <v>71</v>
      </c>
    </row>
    <row r="5" spans="1:10" ht="20.25" x14ac:dyDescent="0.25">
      <c r="A5" s="94" t="s">
        <v>4</v>
      </c>
      <c r="B5" s="95"/>
      <c r="C5" s="95"/>
      <c r="D5" s="95"/>
      <c r="E5" s="95"/>
      <c r="F5" s="67">
        <f>+(F23+H23)/E23</f>
        <v>0.83333333333333337</v>
      </c>
      <c r="G5" s="67"/>
      <c r="H5" s="67"/>
      <c r="I5" s="67"/>
    </row>
    <row r="6" spans="1:10" ht="15.75" thickBot="1" x14ac:dyDescent="0.3">
      <c r="A6" s="6" t="s">
        <v>0</v>
      </c>
      <c r="B6" s="6" t="s">
        <v>1</v>
      </c>
      <c r="C6" s="6" t="s">
        <v>2</v>
      </c>
      <c r="D6" s="28" t="s">
        <v>31</v>
      </c>
      <c r="E6" s="40" t="s">
        <v>32</v>
      </c>
      <c r="F6" s="6" t="s">
        <v>26</v>
      </c>
      <c r="G6" s="6" t="s">
        <v>27</v>
      </c>
      <c r="H6" s="6" t="s">
        <v>28</v>
      </c>
      <c r="I6" s="6" t="s">
        <v>29</v>
      </c>
    </row>
    <row r="7" spans="1:10" s="1" customFormat="1" ht="90" customHeight="1" x14ac:dyDescent="0.25">
      <c r="A7" s="83" t="s">
        <v>4</v>
      </c>
      <c r="B7" s="84" t="s">
        <v>5</v>
      </c>
      <c r="C7" s="5" t="s">
        <v>98</v>
      </c>
      <c r="D7" s="29" t="s">
        <v>99</v>
      </c>
      <c r="E7" s="45" t="s">
        <v>103</v>
      </c>
      <c r="F7" s="10">
        <v>1</v>
      </c>
      <c r="G7" s="10"/>
      <c r="H7" s="10"/>
      <c r="I7" s="10"/>
      <c r="J7" s="60"/>
    </row>
    <row r="8" spans="1:10" ht="78" customHeight="1" x14ac:dyDescent="0.25">
      <c r="A8" s="83"/>
      <c r="B8" s="84"/>
      <c r="C8" s="5" t="s">
        <v>72</v>
      </c>
      <c r="D8" s="47" t="s">
        <v>100</v>
      </c>
      <c r="E8" s="45" t="s">
        <v>104</v>
      </c>
      <c r="F8" s="10">
        <v>1</v>
      </c>
      <c r="G8" s="10"/>
      <c r="H8" s="10"/>
      <c r="I8" s="10"/>
    </row>
    <row r="9" spans="1:10" ht="83.25" customHeight="1" x14ac:dyDescent="0.25">
      <c r="A9" s="83"/>
      <c r="B9" s="84"/>
      <c r="C9" s="20" t="s">
        <v>45</v>
      </c>
      <c r="D9" s="30" t="s">
        <v>37</v>
      </c>
      <c r="E9" s="46" t="s">
        <v>105</v>
      </c>
      <c r="F9" s="10">
        <v>1</v>
      </c>
      <c r="G9" s="10"/>
      <c r="H9" s="10"/>
      <c r="I9" s="10"/>
    </row>
    <row r="10" spans="1:10" ht="100.5" customHeight="1" x14ac:dyDescent="0.25">
      <c r="A10" s="83"/>
      <c r="B10" s="16" t="s">
        <v>6</v>
      </c>
      <c r="C10" s="5" t="s">
        <v>73</v>
      </c>
      <c r="D10" s="31" t="s">
        <v>74</v>
      </c>
      <c r="E10" s="46" t="s">
        <v>106</v>
      </c>
      <c r="F10" s="10"/>
      <c r="G10" s="57">
        <v>1</v>
      </c>
      <c r="H10" s="10"/>
      <c r="I10" s="10"/>
    </row>
    <row r="11" spans="1:10" ht="89.25" customHeight="1" x14ac:dyDescent="0.25">
      <c r="A11" s="83"/>
      <c r="B11" s="15" t="s">
        <v>7</v>
      </c>
      <c r="C11" s="5" t="s">
        <v>75</v>
      </c>
      <c r="D11" s="31" t="s">
        <v>19</v>
      </c>
      <c r="E11" s="46" t="s">
        <v>107</v>
      </c>
      <c r="F11" s="10"/>
      <c r="G11" s="57">
        <v>1</v>
      </c>
      <c r="H11" s="10"/>
      <c r="I11" s="10"/>
    </row>
    <row r="12" spans="1:10" ht="103.5" customHeight="1" x14ac:dyDescent="0.25">
      <c r="A12" s="83"/>
      <c r="B12" s="82" t="s">
        <v>13</v>
      </c>
      <c r="C12" s="5" t="s">
        <v>101</v>
      </c>
      <c r="D12" s="31" t="s">
        <v>76</v>
      </c>
      <c r="E12" s="45" t="s">
        <v>108</v>
      </c>
      <c r="F12" s="10">
        <v>1</v>
      </c>
      <c r="G12" s="10"/>
      <c r="H12" s="10"/>
      <c r="I12" s="10"/>
    </row>
    <row r="13" spans="1:10" ht="47.25" customHeight="1" x14ac:dyDescent="0.25">
      <c r="A13" s="83"/>
      <c r="B13" s="82"/>
      <c r="C13" s="12" t="s">
        <v>38</v>
      </c>
      <c r="D13" s="14" t="s">
        <v>39</v>
      </c>
      <c r="E13" s="46"/>
      <c r="F13" s="50"/>
      <c r="G13" s="50"/>
      <c r="H13" s="50"/>
      <c r="I13" s="50"/>
    </row>
    <row r="14" spans="1:10" ht="97.5" customHeight="1" x14ac:dyDescent="0.25">
      <c r="A14" s="83"/>
      <c r="B14" s="82" t="s">
        <v>8</v>
      </c>
      <c r="C14" s="5" t="s">
        <v>77</v>
      </c>
      <c r="D14" s="29" t="s">
        <v>40</v>
      </c>
      <c r="E14" s="58" t="s">
        <v>109</v>
      </c>
      <c r="F14" s="59">
        <v>1</v>
      </c>
      <c r="G14" s="59"/>
      <c r="H14" s="59"/>
      <c r="I14" s="59"/>
    </row>
    <row r="15" spans="1:10" ht="79.5" customHeight="1" x14ac:dyDescent="0.25">
      <c r="A15" s="83"/>
      <c r="B15" s="82"/>
      <c r="C15" s="15" t="s">
        <v>46</v>
      </c>
      <c r="D15" s="30" t="s">
        <v>78</v>
      </c>
      <c r="E15" s="58" t="s">
        <v>110</v>
      </c>
      <c r="F15" s="59">
        <v>1</v>
      </c>
      <c r="G15" s="59"/>
      <c r="H15" s="59"/>
      <c r="I15" s="59"/>
    </row>
    <row r="16" spans="1:10" ht="59.25" customHeight="1" x14ac:dyDescent="0.25">
      <c r="A16" s="83"/>
      <c r="B16" s="82"/>
      <c r="C16" s="13" t="s">
        <v>79</v>
      </c>
      <c r="D16" s="14"/>
      <c r="E16" s="46"/>
      <c r="F16" s="50"/>
      <c r="G16" s="50"/>
      <c r="H16" s="50"/>
      <c r="I16" s="50"/>
    </row>
    <row r="17" spans="1:10" ht="90" customHeight="1" x14ac:dyDescent="0.25">
      <c r="A17" s="83"/>
      <c r="B17" s="15" t="s">
        <v>9</v>
      </c>
      <c r="C17" s="5" t="s">
        <v>47</v>
      </c>
      <c r="D17" s="29" t="s">
        <v>80</v>
      </c>
      <c r="E17" s="46" t="s">
        <v>111</v>
      </c>
      <c r="F17" s="10">
        <v>1</v>
      </c>
      <c r="G17" s="10"/>
      <c r="H17" s="10"/>
      <c r="I17" s="10"/>
    </row>
    <row r="18" spans="1:10" ht="67.5" x14ac:dyDescent="0.25">
      <c r="A18" s="83"/>
      <c r="B18" s="82" t="s">
        <v>10</v>
      </c>
      <c r="C18" s="5" t="s">
        <v>48</v>
      </c>
      <c r="D18" s="29" t="s">
        <v>81</v>
      </c>
      <c r="E18" s="46" t="s">
        <v>112</v>
      </c>
      <c r="F18" s="10">
        <v>1</v>
      </c>
      <c r="G18" s="10"/>
      <c r="H18" s="10"/>
      <c r="I18" s="10"/>
    </row>
    <row r="19" spans="1:10" ht="48.75" customHeight="1" x14ac:dyDescent="0.25">
      <c r="A19" s="83"/>
      <c r="B19" s="82"/>
      <c r="C19" s="12" t="s">
        <v>41</v>
      </c>
      <c r="D19" s="32" t="s">
        <v>82</v>
      </c>
      <c r="E19" s="46"/>
      <c r="F19" s="50"/>
      <c r="G19" s="50"/>
      <c r="H19" s="50"/>
      <c r="I19" s="50"/>
    </row>
    <row r="20" spans="1:10" ht="51" x14ac:dyDescent="0.25">
      <c r="A20" s="83"/>
      <c r="B20" s="82" t="s">
        <v>83</v>
      </c>
      <c r="C20" s="5" t="s">
        <v>84</v>
      </c>
      <c r="D20" s="31" t="s">
        <v>20</v>
      </c>
      <c r="E20" s="45" t="s">
        <v>113</v>
      </c>
      <c r="F20" s="10">
        <v>1</v>
      </c>
      <c r="G20" s="10"/>
      <c r="H20" s="10"/>
      <c r="I20" s="10"/>
    </row>
    <row r="21" spans="1:10" ht="45" x14ac:dyDescent="0.25">
      <c r="A21" s="83"/>
      <c r="B21" s="82"/>
      <c r="C21" s="15" t="s">
        <v>49</v>
      </c>
      <c r="D21" s="33" t="s">
        <v>42</v>
      </c>
      <c r="E21" s="46" t="s">
        <v>114</v>
      </c>
      <c r="F21" s="10">
        <v>1</v>
      </c>
      <c r="G21" s="10"/>
      <c r="H21" s="10"/>
      <c r="I21" s="10"/>
    </row>
    <row r="22" spans="1:10" ht="53.25" customHeight="1" x14ac:dyDescent="0.25">
      <c r="A22" s="83"/>
      <c r="B22" s="82"/>
      <c r="C22" s="3" t="s">
        <v>43</v>
      </c>
      <c r="D22" s="17"/>
      <c r="E22" s="46"/>
      <c r="F22" s="50"/>
      <c r="G22" s="50"/>
      <c r="H22" s="50"/>
      <c r="I22" s="50"/>
    </row>
    <row r="23" spans="1:10" s="7" customFormat="1" ht="32.25" customHeight="1" x14ac:dyDescent="0.2">
      <c r="A23" s="23">
        <v>12</v>
      </c>
      <c r="B23" s="68" t="s">
        <v>30</v>
      </c>
      <c r="C23" s="69"/>
      <c r="D23" s="70"/>
      <c r="E23" s="43">
        <f>+F23+G23+H23+I23</f>
        <v>12</v>
      </c>
      <c r="F23" s="25">
        <f>SUM(F7:F22)</f>
        <v>10</v>
      </c>
      <c r="G23" s="25">
        <f>SUM(G7:G22)</f>
        <v>2</v>
      </c>
      <c r="H23" s="25">
        <f>SUM(H7:H22)</f>
        <v>0</v>
      </c>
      <c r="I23" s="25">
        <f>SUM(I7:I22)</f>
        <v>0</v>
      </c>
      <c r="J23" s="61"/>
    </row>
    <row r="24" spans="1:10" ht="48.75" customHeight="1" x14ac:dyDescent="0.25">
      <c r="A24" s="77" t="s">
        <v>11</v>
      </c>
      <c r="B24" s="78"/>
      <c r="C24" s="78"/>
      <c r="D24" s="78"/>
      <c r="E24" s="78"/>
      <c r="F24" s="73">
        <f>+(F51+H51)/E51</f>
        <v>0.95652173913043481</v>
      </c>
      <c r="G24" s="73"/>
      <c r="H24" s="73"/>
      <c r="I24" s="79"/>
    </row>
    <row r="25" spans="1:10" x14ac:dyDescent="0.25">
      <c r="A25" s="6" t="s">
        <v>0</v>
      </c>
      <c r="B25" s="6" t="s">
        <v>1</v>
      </c>
      <c r="C25" s="6" t="s">
        <v>2</v>
      </c>
      <c r="D25" s="28" t="s">
        <v>3</v>
      </c>
      <c r="E25" s="40" t="s">
        <v>32</v>
      </c>
      <c r="F25" s="6" t="s">
        <v>26</v>
      </c>
      <c r="G25" s="6" t="s">
        <v>27</v>
      </c>
      <c r="H25" s="6" t="s">
        <v>28</v>
      </c>
      <c r="I25" s="6" t="s">
        <v>29</v>
      </c>
    </row>
    <row r="26" spans="1:10" ht="43.5" customHeight="1" x14ac:dyDescent="0.25">
      <c r="A26" s="83" t="s">
        <v>11</v>
      </c>
      <c r="B26" s="82" t="s">
        <v>12</v>
      </c>
      <c r="C26" s="5" t="s">
        <v>34</v>
      </c>
      <c r="D26" s="34" t="s">
        <v>85</v>
      </c>
      <c r="E26" s="42" t="s">
        <v>115</v>
      </c>
      <c r="F26" s="10">
        <v>1</v>
      </c>
      <c r="G26" s="10"/>
      <c r="H26" s="10"/>
      <c r="I26" s="10"/>
    </row>
    <row r="27" spans="1:10" ht="60" customHeight="1" x14ac:dyDescent="0.25">
      <c r="A27" s="83"/>
      <c r="B27" s="82"/>
      <c r="C27" s="5" t="s">
        <v>86</v>
      </c>
      <c r="D27" s="34" t="s">
        <v>87</v>
      </c>
      <c r="E27" s="42" t="s">
        <v>116</v>
      </c>
      <c r="F27" s="10">
        <v>1</v>
      </c>
      <c r="G27" s="10"/>
      <c r="H27" s="10"/>
      <c r="I27" s="10"/>
    </row>
    <row r="28" spans="1:10" ht="57.75" customHeight="1" x14ac:dyDescent="0.25">
      <c r="A28" s="83"/>
      <c r="B28" s="82"/>
      <c r="C28" s="5" t="s">
        <v>35</v>
      </c>
      <c r="D28" s="34" t="s">
        <v>88</v>
      </c>
      <c r="E28" s="42" t="s">
        <v>117</v>
      </c>
      <c r="F28" s="10">
        <v>1</v>
      </c>
      <c r="G28" s="10"/>
      <c r="H28" s="10"/>
      <c r="I28" s="10"/>
    </row>
    <row r="29" spans="1:10" ht="90" x14ac:dyDescent="0.25">
      <c r="A29" s="83"/>
      <c r="B29" s="84" t="s">
        <v>14</v>
      </c>
      <c r="C29" s="5" t="s">
        <v>89</v>
      </c>
      <c r="D29" s="34" t="s">
        <v>21</v>
      </c>
      <c r="E29" s="41" t="s">
        <v>118</v>
      </c>
      <c r="F29" s="10">
        <v>1</v>
      </c>
      <c r="G29" s="10"/>
      <c r="H29" s="10"/>
      <c r="I29" s="10"/>
    </row>
    <row r="30" spans="1:10" ht="93.75" customHeight="1" x14ac:dyDescent="0.25">
      <c r="A30" s="83"/>
      <c r="B30" s="84"/>
      <c r="C30" s="5" t="s">
        <v>50</v>
      </c>
      <c r="D30" s="34" t="s">
        <v>25</v>
      </c>
      <c r="E30" s="52" t="s">
        <v>119</v>
      </c>
      <c r="F30" s="10"/>
      <c r="G30" s="10">
        <v>1</v>
      </c>
      <c r="H30" s="10"/>
      <c r="I30" s="53"/>
    </row>
    <row r="31" spans="1:10" ht="38.25" customHeight="1" x14ac:dyDescent="0.25">
      <c r="A31" s="83"/>
      <c r="B31" s="84"/>
      <c r="C31" s="5" t="s">
        <v>51</v>
      </c>
      <c r="D31" s="34"/>
      <c r="E31" s="42" t="s">
        <v>120</v>
      </c>
      <c r="F31" s="10">
        <v>1</v>
      </c>
      <c r="G31" s="10"/>
      <c r="H31" s="10"/>
      <c r="I31" s="10"/>
    </row>
    <row r="32" spans="1:10" ht="45" x14ac:dyDescent="0.25">
      <c r="A32" s="83"/>
      <c r="B32" s="84"/>
      <c r="C32" s="5" t="s">
        <v>52</v>
      </c>
      <c r="D32" s="35"/>
      <c r="E32" s="42" t="s">
        <v>120</v>
      </c>
      <c r="F32" s="10">
        <v>1</v>
      </c>
      <c r="G32" s="10"/>
      <c r="H32" s="10"/>
      <c r="I32" s="10"/>
    </row>
    <row r="33" spans="1:9" ht="48" customHeight="1" x14ac:dyDescent="0.25">
      <c r="A33" s="83"/>
      <c r="B33" s="84"/>
      <c r="C33" s="5" t="s">
        <v>53</v>
      </c>
      <c r="D33" s="18"/>
      <c r="E33" s="42" t="s">
        <v>120</v>
      </c>
      <c r="F33" s="10">
        <v>1</v>
      </c>
      <c r="G33" s="10"/>
      <c r="H33" s="10"/>
      <c r="I33" s="10"/>
    </row>
    <row r="34" spans="1:9" ht="60" x14ac:dyDescent="0.25">
      <c r="A34" s="83"/>
      <c r="B34" s="84"/>
      <c r="C34" s="5" t="s">
        <v>54</v>
      </c>
      <c r="D34" s="18"/>
      <c r="E34" s="42" t="s">
        <v>121</v>
      </c>
      <c r="F34" s="10">
        <v>1</v>
      </c>
      <c r="G34" s="10"/>
      <c r="H34" s="10"/>
      <c r="I34" s="10"/>
    </row>
    <row r="35" spans="1:9" ht="80.25" customHeight="1" x14ac:dyDescent="0.25">
      <c r="A35" s="83"/>
      <c r="B35" s="84"/>
      <c r="C35" s="4" t="s">
        <v>55</v>
      </c>
      <c r="D35" s="19" t="s">
        <v>90</v>
      </c>
      <c r="E35" s="42" t="s">
        <v>102</v>
      </c>
      <c r="F35" s="10">
        <v>1</v>
      </c>
      <c r="G35" s="10"/>
      <c r="H35" s="10"/>
      <c r="I35" s="10"/>
    </row>
    <row r="36" spans="1:9" ht="39" customHeight="1" x14ac:dyDescent="0.25">
      <c r="A36" s="83"/>
      <c r="B36" s="84"/>
      <c r="C36" s="5" t="s">
        <v>56</v>
      </c>
      <c r="D36" s="93" t="s">
        <v>91</v>
      </c>
      <c r="E36" s="42" t="s">
        <v>122</v>
      </c>
      <c r="F36" s="10">
        <v>1</v>
      </c>
      <c r="G36" s="10"/>
      <c r="H36" s="10"/>
      <c r="I36" s="10"/>
    </row>
    <row r="37" spans="1:9" ht="45" x14ac:dyDescent="0.25">
      <c r="A37" s="83"/>
      <c r="B37" s="84"/>
      <c r="C37" s="5" t="s">
        <v>57</v>
      </c>
      <c r="D37" s="93"/>
      <c r="E37" s="42" t="s">
        <v>122</v>
      </c>
      <c r="F37" s="10">
        <v>1</v>
      </c>
      <c r="G37" s="10"/>
      <c r="H37" s="10"/>
      <c r="I37" s="10"/>
    </row>
    <row r="38" spans="1:9" ht="48.75" x14ac:dyDescent="0.25">
      <c r="A38" s="83"/>
      <c r="B38" s="84"/>
      <c r="C38" s="5" t="s">
        <v>58</v>
      </c>
      <c r="D38" s="93"/>
      <c r="E38" s="55" t="s">
        <v>24</v>
      </c>
      <c r="F38" s="10"/>
      <c r="G38" s="10"/>
      <c r="H38" s="54">
        <v>1</v>
      </c>
      <c r="I38" s="10"/>
    </row>
    <row r="39" spans="1:9" ht="90" x14ac:dyDescent="0.25">
      <c r="A39" s="83"/>
      <c r="B39" s="84"/>
      <c r="C39" s="5" t="s">
        <v>59</v>
      </c>
      <c r="D39" s="19" t="s">
        <v>92</v>
      </c>
      <c r="E39" s="42" t="s">
        <v>122</v>
      </c>
      <c r="F39" s="10">
        <v>1</v>
      </c>
      <c r="G39" s="10"/>
      <c r="H39" s="10"/>
      <c r="I39" s="10"/>
    </row>
    <row r="40" spans="1:9" ht="105" x14ac:dyDescent="0.25">
      <c r="A40" s="83"/>
      <c r="B40" s="84"/>
      <c r="C40" s="5" t="s">
        <v>60</v>
      </c>
      <c r="D40" s="19" t="s">
        <v>93</v>
      </c>
      <c r="E40" s="41" t="s">
        <v>123</v>
      </c>
      <c r="F40" s="10">
        <v>1</v>
      </c>
      <c r="G40" s="10"/>
      <c r="H40" s="10"/>
      <c r="I40" s="10"/>
    </row>
    <row r="41" spans="1:9" ht="120" x14ac:dyDescent="0.25">
      <c r="A41" s="83"/>
      <c r="B41" s="84"/>
      <c r="C41" s="5" t="s">
        <v>61</v>
      </c>
      <c r="D41" s="21" t="s">
        <v>94</v>
      </c>
      <c r="E41" s="56" t="s">
        <v>124</v>
      </c>
      <c r="F41" s="10">
        <v>1</v>
      </c>
      <c r="G41" s="10"/>
      <c r="H41" s="10"/>
      <c r="I41" s="10"/>
    </row>
    <row r="42" spans="1:9" ht="87.75" customHeight="1" x14ac:dyDescent="0.25">
      <c r="A42" s="83"/>
      <c r="B42" s="84" t="s">
        <v>15</v>
      </c>
      <c r="C42" s="5" t="s">
        <v>62</v>
      </c>
      <c r="D42" s="19" t="s">
        <v>95</v>
      </c>
      <c r="E42" s="74"/>
      <c r="F42" s="75"/>
      <c r="G42" s="75"/>
      <c r="H42" s="75"/>
      <c r="I42" s="76"/>
    </row>
    <row r="43" spans="1:9" ht="62.25" customHeight="1" x14ac:dyDescent="0.25">
      <c r="A43" s="83"/>
      <c r="B43" s="84"/>
      <c r="C43" s="5" t="s">
        <v>63</v>
      </c>
      <c r="D43" s="19"/>
      <c r="E43" s="42" t="s">
        <v>125</v>
      </c>
      <c r="F43" s="10">
        <v>1</v>
      </c>
      <c r="G43" s="10"/>
      <c r="H43" s="10"/>
      <c r="I43" s="10"/>
    </row>
    <row r="44" spans="1:9" ht="78.75" x14ac:dyDescent="0.25">
      <c r="A44" s="83"/>
      <c r="B44" s="84"/>
      <c r="C44" s="5" t="s">
        <v>64</v>
      </c>
      <c r="D44" s="19"/>
      <c r="E44" s="42" t="s">
        <v>126</v>
      </c>
      <c r="F44" s="10">
        <v>1</v>
      </c>
      <c r="G44" s="10"/>
      <c r="H44" s="10"/>
      <c r="I44" s="10"/>
    </row>
    <row r="45" spans="1:9" ht="75" customHeight="1" x14ac:dyDescent="0.25">
      <c r="A45" s="83"/>
      <c r="B45" s="84"/>
      <c r="C45" s="5" t="s">
        <v>65</v>
      </c>
      <c r="D45" s="36"/>
      <c r="E45" s="42" t="s">
        <v>127</v>
      </c>
      <c r="F45" s="10">
        <v>1</v>
      </c>
      <c r="G45" s="10"/>
      <c r="H45" s="10"/>
      <c r="I45" s="10"/>
    </row>
    <row r="46" spans="1:9" ht="45" x14ac:dyDescent="0.25">
      <c r="A46" s="83"/>
      <c r="B46" s="84"/>
      <c r="C46" s="5" t="s">
        <v>66</v>
      </c>
      <c r="D46" s="36"/>
      <c r="E46" s="42" t="s">
        <v>128</v>
      </c>
      <c r="F46" s="10">
        <v>1</v>
      </c>
      <c r="G46" s="10"/>
      <c r="H46" s="10"/>
      <c r="I46" s="10"/>
    </row>
    <row r="47" spans="1:9" ht="61.5" customHeight="1" x14ac:dyDescent="0.25">
      <c r="A47" s="83"/>
      <c r="B47" s="84"/>
      <c r="C47" s="5" t="s">
        <v>67</v>
      </c>
      <c r="D47" s="36"/>
      <c r="E47" s="42" t="s">
        <v>128</v>
      </c>
      <c r="F47" s="10"/>
      <c r="G47" s="10"/>
      <c r="H47" s="10">
        <v>1</v>
      </c>
      <c r="I47" s="10"/>
    </row>
    <row r="48" spans="1:9" ht="45" x14ac:dyDescent="0.25">
      <c r="A48" s="83"/>
      <c r="B48" s="84"/>
      <c r="C48" s="5" t="s">
        <v>68</v>
      </c>
      <c r="D48" s="36"/>
      <c r="E48" s="42" t="s">
        <v>128</v>
      </c>
      <c r="F48" s="10"/>
      <c r="G48" s="10"/>
      <c r="H48" s="10">
        <v>1</v>
      </c>
      <c r="I48" s="10"/>
    </row>
    <row r="49" spans="1:10" ht="45" x14ac:dyDescent="0.25">
      <c r="A49" s="83"/>
      <c r="B49" s="84"/>
      <c r="C49" s="5" t="s">
        <v>69</v>
      </c>
      <c r="D49" s="36"/>
      <c r="E49" s="42" t="s">
        <v>129</v>
      </c>
      <c r="F49" s="10">
        <v>1</v>
      </c>
      <c r="G49" s="10"/>
      <c r="H49" s="10"/>
      <c r="I49" s="10"/>
    </row>
    <row r="50" spans="1:10" ht="60" x14ac:dyDescent="0.25">
      <c r="A50" s="83"/>
      <c r="B50" s="84"/>
      <c r="C50" s="12" t="s">
        <v>44</v>
      </c>
      <c r="D50" s="36"/>
      <c r="E50" s="42" t="s">
        <v>130</v>
      </c>
      <c r="F50" s="50"/>
      <c r="G50" s="50"/>
      <c r="H50" s="50"/>
      <c r="I50" s="50"/>
    </row>
    <row r="51" spans="1:10" ht="27" customHeight="1" x14ac:dyDescent="0.25">
      <c r="A51" s="23">
        <v>23</v>
      </c>
      <c r="B51" s="68" t="s">
        <v>30</v>
      </c>
      <c r="C51" s="69"/>
      <c r="D51" s="70"/>
      <c r="E51" s="44">
        <f>+F51+G51+H51+I51</f>
        <v>23</v>
      </c>
      <c r="F51" s="24">
        <f>SUM(F26:F50)</f>
        <v>19</v>
      </c>
      <c r="G51" s="24">
        <f t="shared" ref="G51:I51" si="0">SUM(G26:G50)</f>
        <v>1</v>
      </c>
      <c r="H51" s="24">
        <f t="shared" si="0"/>
        <v>3</v>
      </c>
      <c r="I51" s="24">
        <f t="shared" si="0"/>
        <v>0</v>
      </c>
    </row>
    <row r="52" spans="1:10" ht="20.25" x14ac:dyDescent="0.25">
      <c r="A52" s="71" t="s">
        <v>33</v>
      </c>
      <c r="B52" s="72"/>
      <c r="C52" s="72"/>
      <c r="D52" s="72"/>
      <c r="E52" s="72"/>
      <c r="F52" s="73">
        <f>+(F56+H56)/E56</f>
        <v>1</v>
      </c>
      <c r="G52" s="73"/>
      <c r="H52" s="73"/>
      <c r="I52" s="73"/>
    </row>
    <row r="53" spans="1:10" s="11" customFormat="1" x14ac:dyDescent="0.25">
      <c r="A53" s="6" t="s">
        <v>0</v>
      </c>
      <c r="B53" s="6" t="s">
        <v>1</v>
      </c>
      <c r="C53" s="6" t="s">
        <v>2</v>
      </c>
      <c r="D53" s="28" t="s">
        <v>31</v>
      </c>
      <c r="E53" s="40" t="s">
        <v>32</v>
      </c>
      <c r="F53" s="6" t="s">
        <v>26</v>
      </c>
      <c r="G53" s="6" t="s">
        <v>27</v>
      </c>
      <c r="H53" s="6" t="s">
        <v>28</v>
      </c>
      <c r="I53" s="6" t="s">
        <v>29</v>
      </c>
      <c r="J53" s="62"/>
    </row>
    <row r="54" spans="1:10" ht="78.75" x14ac:dyDescent="0.25">
      <c r="A54" s="92" t="s">
        <v>33</v>
      </c>
      <c r="B54" s="82" t="s">
        <v>96</v>
      </c>
      <c r="C54" s="5" t="s">
        <v>36</v>
      </c>
      <c r="D54" s="37" t="s">
        <v>23</v>
      </c>
      <c r="E54" s="80" t="s">
        <v>132</v>
      </c>
      <c r="F54" s="10">
        <v>1</v>
      </c>
      <c r="G54" s="10"/>
      <c r="H54" s="10"/>
      <c r="I54" s="10"/>
    </row>
    <row r="55" spans="1:10" ht="45" x14ac:dyDescent="0.25">
      <c r="A55" s="92"/>
      <c r="B55" s="82"/>
      <c r="C55" s="5" t="s">
        <v>97</v>
      </c>
      <c r="D55" s="37" t="s">
        <v>22</v>
      </c>
      <c r="E55" s="81"/>
      <c r="F55" s="10">
        <v>1</v>
      </c>
      <c r="G55" s="10"/>
      <c r="H55" s="10"/>
      <c r="I55" s="10"/>
    </row>
    <row r="56" spans="1:10" s="8" customFormat="1" ht="28.5" customHeight="1" x14ac:dyDescent="0.25">
      <c r="A56" s="9">
        <v>2</v>
      </c>
      <c r="B56" s="68" t="s">
        <v>30</v>
      </c>
      <c r="C56" s="69"/>
      <c r="D56" s="70"/>
      <c r="E56" s="43">
        <f>+F56+G56+H56+I56</f>
        <v>2</v>
      </c>
      <c r="F56" s="25">
        <f>SUM(F54:F55)</f>
        <v>2</v>
      </c>
      <c r="G56" s="25">
        <f t="shared" ref="G56:I56" si="1">SUM(G54:G55)</f>
        <v>0</v>
      </c>
      <c r="H56" s="25">
        <f t="shared" si="1"/>
        <v>0</v>
      </c>
      <c r="I56" s="25">
        <f t="shared" si="1"/>
        <v>0</v>
      </c>
      <c r="J56" s="26"/>
    </row>
    <row r="57" spans="1:10" x14ac:dyDescent="0.25">
      <c r="A57" s="86" t="s">
        <v>131</v>
      </c>
      <c r="B57" s="87"/>
      <c r="C57" s="87"/>
      <c r="D57" s="87"/>
      <c r="E57" s="66"/>
      <c r="F57" s="51"/>
      <c r="G57" s="51"/>
      <c r="H57" s="51"/>
      <c r="I57" s="51"/>
    </row>
    <row r="58" spans="1:10" ht="39" customHeight="1" x14ac:dyDescent="0.25">
      <c r="A58" s="88"/>
      <c r="B58" s="89"/>
      <c r="C58" s="89"/>
      <c r="D58" s="89"/>
      <c r="E58" s="38" t="str">
        <f>+A5</f>
        <v>5.2 COMPONENTE PRESTACIÓN DE SERVICIOS</v>
      </c>
      <c r="F58" s="10">
        <f>+F23</f>
        <v>10</v>
      </c>
      <c r="G58" s="10">
        <f t="shared" ref="G58:I58" si="2">+G23</f>
        <v>2</v>
      </c>
      <c r="H58" s="10">
        <f t="shared" si="2"/>
        <v>0</v>
      </c>
      <c r="I58" s="10">
        <f t="shared" si="2"/>
        <v>0</v>
      </c>
      <c r="J58" s="63">
        <f>+F5</f>
        <v>0.83333333333333337</v>
      </c>
    </row>
    <row r="59" spans="1:10" ht="30" x14ac:dyDescent="0.25">
      <c r="A59" s="88"/>
      <c r="B59" s="89"/>
      <c r="C59" s="89"/>
      <c r="D59" s="89"/>
      <c r="E59" s="38" t="str">
        <f>+A26</f>
        <v>5.3. COMPONENTE PRESTACIÓN DE SERVICIOS DE PROMOCIÓN Y DETECCION</v>
      </c>
      <c r="F59" s="10">
        <f>+F51</f>
        <v>19</v>
      </c>
      <c r="G59" s="10">
        <f t="shared" ref="G59:I59" si="3">+G51</f>
        <v>1</v>
      </c>
      <c r="H59" s="10">
        <f t="shared" si="3"/>
        <v>3</v>
      </c>
      <c r="I59" s="10">
        <f t="shared" si="3"/>
        <v>0</v>
      </c>
      <c r="J59" s="64">
        <f>+F24</f>
        <v>0.95652173913043481</v>
      </c>
    </row>
    <row r="60" spans="1:10" ht="18.75" customHeight="1" x14ac:dyDescent="0.25">
      <c r="A60" s="88"/>
      <c r="B60" s="89"/>
      <c r="C60" s="89"/>
      <c r="D60" s="89"/>
      <c r="E60" s="38" t="str">
        <f>+A54</f>
        <v>5.4  INFORMACION</v>
      </c>
      <c r="F60" s="10">
        <f>+F56</f>
        <v>2</v>
      </c>
      <c r="G60" s="10">
        <f t="shared" ref="G60:I60" si="4">+G56</f>
        <v>0</v>
      </c>
      <c r="H60" s="10">
        <f t="shared" si="4"/>
        <v>0</v>
      </c>
      <c r="I60" s="10">
        <f t="shared" si="4"/>
        <v>0</v>
      </c>
      <c r="J60" s="64">
        <f>+F52</f>
        <v>1</v>
      </c>
    </row>
    <row r="61" spans="1:10" ht="31.5" customHeight="1" x14ac:dyDescent="0.25">
      <c r="A61" s="90"/>
      <c r="B61" s="91"/>
      <c r="C61" s="91"/>
      <c r="D61" s="91"/>
      <c r="E61" s="38" t="s">
        <v>30</v>
      </c>
      <c r="F61" s="48">
        <f>+F60+F59+F58</f>
        <v>31</v>
      </c>
      <c r="G61" s="48">
        <f t="shared" ref="G61:I61" si="5">+G60+G59+G58</f>
        <v>3</v>
      </c>
      <c r="H61" s="48">
        <f t="shared" si="5"/>
        <v>3</v>
      </c>
      <c r="I61" s="48">
        <f t="shared" si="5"/>
        <v>0</v>
      </c>
      <c r="J61" s="65">
        <f>+(F61+H61)/+(F61+G61+H61+I61)</f>
        <v>0.91891891891891897</v>
      </c>
    </row>
    <row r="64" spans="1:10" ht="18.75" x14ac:dyDescent="0.3">
      <c r="A64" s="22" t="s">
        <v>16</v>
      </c>
      <c r="B64" s="2"/>
    </row>
    <row r="65" spans="1:2" ht="18.75" x14ac:dyDescent="0.3">
      <c r="A65" s="22" t="s">
        <v>17</v>
      </c>
      <c r="B65" s="2"/>
    </row>
    <row r="66" spans="1:2" ht="18.75" x14ac:dyDescent="0.3">
      <c r="A66" s="22" t="s">
        <v>18</v>
      </c>
      <c r="B66" s="2"/>
    </row>
  </sheetData>
  <mergeCells count="26">
    <mergeCell ref="A1:B3"/>
    <mergeCell ref="A57:D61"/>
    <mergeCell ref="A54:A55"/>
    <mergeCell ref="B54:B55"/>
    <mergeCell ref="D36:D38"/>
    <mergeCell ref="B29:B41"/>
    <mergeCell ref="A26:A50"/>
    <mergeCell ref="B26:B28"/>
    <mergeCell ref="B42:B50"/>
    <mergeCell ref="A5:E5"/>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s>
  <conditionalFormatting sqref="E56">
    <cfRule type="cellIs" dxfId="3" priority="2" operator="notEqual">
      <formula>$A$56</formula>
    </cfRule>
    <cfRule type="cellIs" dxfId="2" priority="4" operator="notEqual">
      <formula>$A$56</formula>
    </cfRule>
  </conditionalFormatting>
  <conditionalFormatting sqref="E51">
    <cfRule type="cellIs" dxfId="1" priority="3" operator="notEqual">
      <formula>$A$51</formula>
    </cfRule>
  </conditionalFormatting>
  <conditionalFormatting sqref="E23">
    <cfRule type="cellIs" dxfId="0" priority="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NUEVA 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2021-06-21T15:15:10Z</dcterms:modified>
</cp:coreProperties>
</file>