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AMENDEZ\Desktop\"/>
    </mc:Choice>
  </mc:AlternateContent>
  <bookViews>
    <workbookView xWindow="0" yWindow="0" windowWidth="20400" windowHeight="7155" tabRatio="1000" activeTab="1"/>
  </bookViews>
  <sheets>
    <sheet name="Consolidado Numérico" sheetId="14" r:id="rId1"/>
    <sheet name="Consolidado Porcentual" sheetId="15" r:id="rId2"/>
    <sheet name="Grafico General " sheetId="26" r:id="rId3"/>
    <sheet name="Gráfico General Fernando" sheetId="2" r:id="rId4"/>
    <sheet name="Grafico Biologico General  " sheetId="29" r:id="rId5"/>
    <sheet name="Gráfico Biológicos" sheetId="7" r:id="rId6"/>
    <sheet name="Visitas - LLamadas General " sheetId="27" r:id="rId7"/>
    <sheet name="Gráico Visitas_Llamadas" sheetId="5" r:id="rId8"/>
  </sheets>
  <definedNames>
    <definedName name="SegmentaciónDeDatos_No._de_Carpeta">#N/A</definedName>
    <definedName name="SegmentaciónDeDatos_No._DE_CARPETA1">#N/A</definedName>
    <definedName name="SegmentaciónDeDatos_Nombre_del_Técnico_o_Contratista">#N/A</definedName>
    <definedName name="SegmentaciónDeDatos_NOMBRE_DEL_TÉCNICO_O_CONTRATISTA1">#N/A</definedName>
  </definedNames>
  <calcPr calcId="152511"/>
  <pivotCaches>
    <pivotCache cacheId="0" r:id="rId9"/>
    <pivotCache cacheId="1" r:id="rId10"/>
    <pivotCache cacheId="2" r:id="rId11"/>
    <pivotCache cacheId="3" r:id="rId12"/>
    <pivotCache cacheId="4" r:id="rId13"/>
    <pivotCache cacheId="5" r:id="rId14"/>
  </pivotCaches>
  <extLst>
    <ext xmlns:x14="http://schemas.microsoft.com/office/spreadsheetml/2009/9/main" uri="{BBE1A952-AA13-448e-AADC-164F8A28A991}">
      <x14:slicerCaches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5" l="1"/>
  <c r="J14" i="15"/>
  <c r="B2" i="15" l="1"/>
  <c r="J38" i="15"/>
  <c r="L38" i="15"/>
  <c r="C38" i="15"/>
  <c r="B45" i="15"/>
  <c r="B44" i="15"/>
  <c r="B43" i="15"/>
  <c r="B42" i="15"/>
  <c r="B41" i="15"/>
  <c r="B40" i="15"/>
  <c r="B39" i="15"/>
  <c r="B38" i="15"/>
  <c r="B46" i="15" s="1"/>
  <c r="C39" i="15"/>
  <c r="D39" i="15"/>
  <c r="E39" i="15"/>
  <c r="E46" i="15" s="1"/>
  <c r="F39" i="15"/>
  <c r="G39" i="15"/>
  <c r="H39" i="15"/>
  <c r="I39" i="15"/>
  <c r="I46" i="15" s="1"/>
  <c r="C40" i="15"/>
  <c r="D40" i="15"/>
  <c r="J40" i="15" s="1"/>
  <c r="E40" i="15"/>
  <c r="F40" i="15"/>
  <c r="G40" i="15"/>
  <c r="H40" i="15"/>
  <c r="I40" i="15"/>
  <c r="C41" i="15"/>
  <c r="D41" i="15"/>
  <c r="E41" i="15"/>
  <c r="K41" i="15" s="1"/>
  <c r="F41" i="15"/>
  <c r="G41" i="15"/>
  <c r="H41" i="15"/>
  <c r="I41" i="15"/>
  <c r="C42" i="15"/>
  <c r="K42" i="15" s="1"/>
  <c r="D42" i="15"/>
  <c r="E42" i="15"/>
  <c r="F42" i="15"/>
  <c r="G42" i="15"/>
  <c r="H42" i="15"/>
  <c r="I42" i="15"/>
  <c r="C43" i="15"/>
  <c r="D43" i="15"/>
  <c r="E43" i="15"/>
  <c r="K43" i="15" s="1"/>
  <c r="F43" i="15"/>
  <c r="G43" i="15"/>
  <c r="H43" i="15"/>
  <c r="I43" i="15"/>
  <c r="C44" i="15"/>
  <c r="D44" i="15"/>
  <c r="E44" i="15"/>
  <c r="F44" i="15"/>
  <c r="G44" i="15"/>
  <c r="G46" i="15" s="1"/>
  <c r="H44" i="15"/>
  <c r="I44" i="15"/>
  <c r="C45" i="15"/>
  <c r="D45" i="15"/>
  <c r="J45" i="15" s="1"/>
  <c r="E45" i="15"/>
  <c r="F45" i="15"/>
  <c r="G45" i="15"/>
  <c r="H45" i="15"/>
  <c r="I45" i="15"/>
  <c r="D38" i="15"/>
  <c r="E38" i="15"/>
  <c r="F38" i="15"/>
  <c r="G38" i="15"/>
  <c r="H38" i="15"/>
  <c r="I38" i="15"/>
  <c r="J42" i="15"/>
  <c r="K45" i="15"/>
  <c r="J43" i="15"/>
  <c r="J41" i="15"/>
  <c r="K40" i="15"/>
  <c r="J39" i="15"/>
  <c r="K38" i="15"/>
  <c r="J20" i="15"/>
  <c r="I22" i="15"/>
  <c r="H22" i="15"/>
  <c r="G22" i="15"/>
  <c r="F22" i="15"/>
  <c r="E22" i="15"/>
  <c r="D22" i="15"/>
  <c r="C22" i="15"/>
  <c r="B22" i="15"/>
  <c r="K21" i="15"/>
  <c r="J21" i="15"/>
  <c r="K20" i="15"/>
  <c r="K19" i="15"/>
  <c r="J19" i="15"/>
  <c r="K18" i="15"/>
  <c r="J18" i="15"/>
  <c r="K17" i="15"/>
  <c r="J17" i="15"/>
  <c r="L17" i="15" s="1"/>
  <c r="K16" i="15"/>
  <c r="J16" i="15"/>
  <c r="K15" i="15"/>
  <c r="J15" i="15"/>
  <c r="K14" i="15"/>
  <c r="K44" i="15" l="1"/>
  <c r="F46" i="15"/>
  <c r="L20" i="15"/>
  <c r="J44" i="15"/>
  <c r="J46" i="15" s="1"/>
  <c r="C46" i="15"/>
  <c r="L40" i="15"/>
  <c r="L43" i="15"/>
  <c r="K39" i="15"/>
  <c r="K46" i="15" s="1"/>
  <c r="H46" i="15"/>
  <c r="D46" i="15"/>
  <c r="L41" i="15"/>
  <c r="L42" i="15"/>
  <c r="L45" i="15"/>
  <c r="L18" i="15"/>
  <c r="L19" i="15"/>
  <c r="L21" i="15"/>
  <c r="J22" i="15"/>
  <c r="N36" i="15" s="1"/>
  <c r="L14" i="15"/>
  <c r="L16" i="15"/>
  <c r="L15" i="15"/>
  <c r="K22" i="15"/>
  <c r="O36" i="15" s="1"/>
  <c r="D2" i="15"/>
  <c r="L44" i="15" l="1"/>
  <c r="L22" i="15"/>
  <c r="P36" i="15" s="1"/>
  <c r="L39" i="15"/>
  <c r="F119" i="14"/>
  <c r="E119" i="14"/>
  <c r="D119" i="14"/>
  <c r="D8" i="15"/>
  <c r="K29" i="15" l="1"/>
  <c r="J29" i="15"/>
  <c r="K31" i="15"/>
  <c r="J31" i="15"/>
  <c r="K26" i="15"/>
  <c r="J26" i="15"/>
  <c r="K32" i="15"/>
  <c r="J32" i="15"/>
  <c r="K27" i="15"/>
  <c r="J27" i="15"/>
  <c r="K28" i="15"/>
  <c r="J28" i="15"/>
  <c r="K30" i="15"/>
  <c r="J30" i="15"/>
  <c r="K33" i="15"/>
  <c r="J33" i="15"/>
  <c r="B34" i="15"/>
  <c r="C34" i="15"/>
  <c r="D34" i="15"/>
  <c r="E34" i="15"/>
  <c r="F34" i="15"/>
  <c r="G34" i="15"/>
  <c r="H34" i="15"/>
  <c r="I34" i="15"/>
  <c r="J9" i="15"/>
  <c r="H9" i="15"/>
  <c r="D9" i="15"/>
  <c r="B9" i="15"/>
  <c r="J8" i="15"/>
  <c r="H8" i="15"/>
  <c r="B8" i="15"/>
  <c r="J7" i="15"/>
  <c r="H7" i="15"/>
  <c r="D7" i="15"/>
  <c r="B7" i="15"/>
  <c r="J6" i="15"/>
  <c r="H6" i="15"/>
  <c r="D6" i="15"/>
  <c r="B6" i="15"/>
  <c r="J5" i="15"/>
  <c r="H5" i="15"/>
  <c r="D5" i="15"/>
  <c r="B5" i="15"/>
  <c r="J4" i="15"/>
  <c r="H4" i="15"/>
  <c r="D4" i="15"/>
  <c r="B4" i="15"/>
  <c r="J3" i="15"/>
  <c r="H3" i="15"/>
  <c r="D3" i="15"/>
  <c r="B3" i="15"/>
  <c r="J2" i="15"/>
  <c r="H2" i="15"/>
  <c r="G119" i="14"/>
  <c r="L26" i="15" l="1"/>
  <c r="D10" i="15"/>
  <c r="E5" i="15" s="1"/>
  <c r="F6" i="15"/>
  <c r="F2" i="15"/>
  <c r="F3" i="15"/>
  <c r="F4" i="15"/>
  <c r="F5" i="15"/>
  <c r="F7" i="15"/>
  <c r="F8" i="15"/>
  <c r="F9" i="15"/>
  <c r="L32" i="15"/>
  <c r="L31" i="15"/>
  <c r="L33" i="15"/>
  <c r="L28" i="15"/>
  <c r="L29" i="15"/>
  <c r="L30" i="15"/>
  <c r="L27" i="15"/>
  <c r="H10" i="15"/>
  <c r="I3" i="15" s="1"/>
  <c r="J34" i="15"/>
  <c r="K34" i="15"/>
  <c r="B10" i="15"/>
  <c r="J10" i="15"/>
  <c r="F10" i="15" l="1"/>
  <c r="L34" i="15"/>
  <c r="G9" i="15"/>
  <c r="C5" i="15"/>
  <c r="K2" i="15"/>
  <c r="I2" i="15"/>
  <c r="I7" i="15"/>
  <c r="I6" i="15"/>
  <c r="I9" i="15"/>
  <c r="I5" i="15"/>
  <c r="I8" i="15"/>
  <c r="I4" i="15"/>
  <c r="C2" i="15"/>
  <c r="C3" i="15"/>
  <c r="C8" i="15"/>
  <c r="C7" i="15"/>
  <c r="E6" i="15"/>
  <c r="C4" i="15"/>
  <c r="E4" i="15"/>
  <c r="E2" i="15"/>
  <c r="C6" i="15"/>
  <c r="I10" i="15"/>
  <c r="C9" i="15"/>
  <c r="E9" i="15"/>
  <c r="E10" i="15"/>
  <c r="E8" i="15"/>
  <c r="E3" i="15"/>
  <c r="E7" i="15"/>
  <c r="K6" i="15"/>
  <c r="K7" i="15"/>
  <c r="K3" i="15"/>
  <c r="K9" i="15"/>
  <c r="K10" i="15"/>
  <c r="K8" i="15"/>
  <c r="K4" i="15"/>
  <c r="K5" i="15"/>
  <c r="G3" i="15" l="1"/>
  <c r="G8" i="15"/>
  <c r="G5" i="15"/>
  <c r="G4" i="15"/>
  <c r="G7" i="15"/>
  <c r="G10" i="15"/>
  <c r="G2" i="15"/>
  <c r="G6" i="15"/>
  <c r="C10" i="15"/>
</calcChain>
</file>

<file path=xl/sharedStrings.xml><?xml version="1.0" encoding="utf-8"?>
<sst xmlns="http://schemas.openxmlformats.org/spreadsheetml/2006/main" count="349" uniqueCount="71">
  <si>
    <t>ANGELA LORENA MEDINA</t>
  </si>
  <si>
    <t>112 -113</t>
  </si>
  <si>
    <t>ANGELA MARIA QUICENO</t>
  </si>
  <si>
    <t>DANIEL RESTREPO</t>
  </si>
  <si>
    <t>DANIELA DE LA ROCHE</t>
  </si>
  <si>
    <t>DIANA MARIA PEREZ CARDONA</t>
  </si>
  <si>
    <t>165 -166</t>
  </si>
  <si>
    <t>JENIFER HENAO MEJIA</t>
  </si>
  <si>
    <t>JHON EDELBERTO ARANGO GARCIA</t>
  </si>
  <si>
    <t xml:space="preserve">SEBASTIAN TORRES G </t>
  </si>
  <si>
    <t>152-153</t>
  </si>
  <si>
    <t xml:space="preserve">No fueron relacionedos los tres biologicos </t>
  </si>
  <si>
    <t>15 - 16</t>
  </si>
  <si>
    <t>FALTO PAGINA</t>
  </si>
  <si>
    <t>JENNIFER HENAO MEJIA</t>
  </si>
  <si>
    <t>52 - 53</t>
  </si>
  <si>
    <t xml:space="preserve">Se entregaron 10  vacunas y solo justificaron 2 </t>
  </si>
  <si>
    <t>FALTÓ NUMERACIÓN</t>
  </si>
  <si>
    <t>Falto relacionar el biologico</t>
  </si>
  <si>
    <t xml:space="preserve">Falto relacionar los biologicos </t>
  </si>
  <si>
    <t>DANIELA DE  LA ROCHE</t>
  </si>
  <si>
    <t>Etiquetas de fila</t>
  </si>
  <si>
    <t>Total general</t>
  </si>
  <si>
    <t>(Todas)</t>
  </si>
  <si>
    <t>NOMBRE DEL TÉCNICO O CONTRATISTA</t>
  </si>
  <si>
    <t>NO. DE CARPETA</t>
  </si>
  <si>
    <t>NO. DE FOLIO</t>
  </si>
  <si>
    <t>LLAMADAS NO RESPONDIDAS</t>
  </si>
  <si>
    <t xml:space="preserve">BIOLÓGICO REPORTADO DE MÁS </t>
  </si>
  <si>
    <t>BIOLÓGICO NO REPORTADO</t>
  </si>
  <si>
    <t>OBSERVACIONES</t>
  </si>
  <si>
    <t>Suma de No. de Visitas</t>
  </si>
  <si>
    <t>Suma de Llamadas No Respondidas</t>
  </si>
  <si>
    <t xml:space="preserve">Suma de Biológico Reportado De Más </t>
  </si>
  <si>
    <t>Suma de Biológico No Reportado</t>
  </si>
  <si>
    <t>Suma de NO. DE VISITAS</t>
  </si>
  <si>
    <t>Suma de LLAMADAS NO RESPONDIDAS</t>
  </si>
  <si>
    <t xml:space="preserve">Suma de BIOLÓGICO REPORTADO DE MÁS </t>
  </si>
  <si>
    <t>Suma de BIOLÓGICO NO REPORTADO</t>
  </si>
  <si>
    <t>No. DE CARPETA</t>
  </si>
  <si>
    <t>No. DE FOLIO</t>
  </si>
  <si>
    <t>No. DE VISITAS</t>
  </si>
  <si>
    <t>TOTALES</t>
  </si>
  <si>
    <t>% DE VISITAS</t>
  </si>
  <si>
    <t>% LLAMADAS NO RESPONDIDAS</t>
  </si>
  <si>
    <t xml:space="preserve">% BIOLÓGICO REPORTADO DE MÁS </t>
  </si>
  <si>
    <t># DE VISITAS</t>
  </si>
  <si>
    <t># LLAMADAS NO RESPONDIDAS</t>
  </si>
  <si>
    <t xml:space="preserve"># BIOLÓGICO REPORTADO DE MÁS </t>
  </si>
  <si>
    <t># BIOLÓGICO NO REPORTADO</t>
  </si>
  <si>
    <t>SEBASTIAN TORRES</t>
  </si>
  <si>
    <t># CARPETA</t>
  </si>
  <si>
    <t>REPORTE USUARIO</t>
  </si>
  <si>
    <t>REPORTE TÉCNICO</t>
  </si>
  <si>
    <t>TOTAL REPORTE USUARIO</t>
  </si>
  <si>
    <t>TOTAL REPORTE TÉCNICO</t>
  </si>
  <si>
    <t>TÉCNICO O CONTRATISTA</t>
  </si>
  <si>
    <t>DIFERENCIA</t>
  </si>
  <si>
    <t># LLAMADAS RESPONDIDAS</t>
  </si>
  <si>
    <t>% LLAMADAS RESPONDIDAS</t>
  </si>
  <si>
    <t xml:space="preserve"> </t>
  </si>
  <si>
    <t xml:space="preserve">JUAN JOSE </t>
  </si>
  <si>
    <t>Columna1</t>
  </si>
  <si>
    <t xml:space="preserve">DANIEL RESTREPO EN LA CARPETA TRES TODAS LAS LLAMADAS REALIZADAS NO FUERON CONTESTADA </t>
  </si>
  <si>
    <t xml:space="preserve">DANIELA DE LA ROCHE  EN LA CARPETA 5 TODAS LAS LLAMADAS REALIZADAS NO FUERON CONTESTADA NUMEROS INVALIDOS </t>
  </si>
  <si>
    <t>REPORTE USUARIO TOTAL</t>
  </si>
  <si>
    <t>1-2</t>
  </si>
  <si>
    <t>3-4</t>
  </si>
  <si>
    <t>5-6</t>
  </si>
  <si>
    <t>7-8</t>
  </si>
  <si>
    <t>Suma de No. DE VISITAS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</si>
</sst>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0" fontId="4" fillId="5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7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18" Type="http://schemas.microsoft.com/office/2007/relationships/slicerCache" Target="slicerCaches/slicerCache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6" Type="http://schemas.microsoft.com/office/2007/relationships/slicerCache" Target="slicerCaches/slicerCache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1.xml"/><Relationship Id="rId10" Type="http://schemas.openxmlformats.org/officeDocument/2006/relationships/pivotCacheDefinition" Target="pivotCache/pivotCacheDefinition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[2. Informe Final Zoonosis FINAL.xlsx]Grafico General !TablaDinámica14</c:name>
    <c:fmtId val="0"/>
  </c:pivotSource>
  <c:chart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General '!$B$4</c:f>
              <c:strCache>
                <c:ptCount val="1"/>
                <c:pt idx="0">
                  <c:v>Suma de No. DE VISITAS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General '!$A$5:$A$6</c:f>
              <c:strCache>
                <c:ptCount val="1"/>
                <c:pt idx="0">
                  <c:v>ANGELA LORENA MEDINA</c:v>
                </c:pt>
              </c:strCache>
            </c:strRef>
          </c:cat>
          <c:val>
            <c:numRef>
              <c:f>'Grafico General '!$B$5:$B$6</c:f>
              <c:numCache>
                <c:formatCode>General</c:formatCode>
                <c:ptCount val="1"/>
                <c:pt idx="0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F8-41EA-A3D2-BB593564CC2B}"/>
            </c:ext>
          </c:extLst>
        </c:ser>
        <c:ser>
          <c:idx val="1"/>
          <c:order val="1"/>
          <c:tx>
            <c:strRef>
              <c:f>'Grafico General '!$C$4</c:f>
              <c:strCache>
                <c:ptCount val="1"/>
                <c:pt idx="0">
                  <c:v>Suma de LLAMADAS NO RESPONDIDAS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General '!$A$5:$A$6</c:f>
              <c:strCache>
                <c:ptCount val="1"/>
                <c:pt idx="0">
                  <c:v>ANGELA LORENA MEDINA</c:v>
                </c:pt>
              </c:strCache>
            </c:strRef>
          </c:cat>
          <c:val>
            <c:numRef>
              <c:f>'Grafico General '!$C$5:$C$6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F8-41EA-A3D2-BB593564CC2B}"/>
            </c:ext>
          </c:extLst>
        </c:ser>
        <c:ser>
          <c:idx val="2"/>
          <c:order val="2"/>
          <c:tx>
            <c:strRef>
              <c:f>'Grafico General '!$D$4</c:f>
              <c:strCache>
                <c:ptCount val="1"/>
                <c:pt idx="0">
                  <c:v>Suma de BIOLÓGICO REPORTADO DE MÁS 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General '!$A$5:$A$6</c:f>
              <c:strCache>
                <c:ptCount val="1"/>
                <c:pt idx="0">
                  <c:v>ANGELA LORENA MEDINA</c:v>
                </c:pt>
              </c:strCache>
            </c:strRef>
          </c:cat>
          <c:val>
            <c:numRef>
              <c:f>'Grafico General '!$D$5:$D$6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F8-41EA-A3D2-BB593564CC2B}"/>
            </c:ext>
          </c:extLst>
        </c:ser>
        <c:ser>
          <c:idx val="3"/>
          <c:order val="3"/>
          <c:tx>
            <c:strRef>
              <c:f>'Grafico General '!$E$4</c:f>
              <c:strCache>
                <c:ptCount val="1"/>
                <c:pt idx="0">
                  <c:v>Suma de BIOLÓGICO NO REPORTADO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General '!$A$5:$A$6</c:f>
              <c:strCache>
                <c:ptCount val="1"/>
                <c:pt idx="0">
                  <c:v>ANGELA LORENA MEDINA</c:v>
                </c:pt>
              </c:strCache>
            </c:strRef>
          </c:cat>
          <c:val>
            <c:numRef>
              <c:f>'Grafico General '!$E$5:$E$6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7F8-41EA-A3D2-BB593564CC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4582760"/>
        <c:axId val="214599528"/>
      </c:barChart>
      <c:catAx>
        <c:axId val="21458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4599528"/>
        <c:crosses val="autoZero"/>
        <c:auto val="1"/>
        <c:lblAlgn val="ctr"/>
        <c:lblOffset val="100"/>
        <c:noMultiLvlLbl val="0"/>
      </c:catAx>
      <c:valAx>
        <c:axId val="2145995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4582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[2. Informe Final Zoonosis FINAL.xlsx]Gráico Visitas_Llamadas!TablaDinámica13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LLAMADAS</a:t>
            </a:r>
            <a:r>
              <a:rPr lang="en-US" b="1" baseline="0">
                <a:solidFill>
                  <a:schemeClr val="bg1"/>
                </a:solidFill>
              </a:rPr>
              <a:t> NO RESPONDIDAS</a:t>
            </a:r>
            <a:endParaRPr lang="en-US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61363821782339123"/>
          <c:y val="2.303711759584641E-2"/>
        </c:manualLayout>
      </c:layout>
      <c:overlay val="0"/>
      <c:spPr>
        <a:solidFill>
          <a:srgbClr val="FF0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1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'Gráico Visitas_Llamadas'!$F$5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87-4A13-893B-C8ECBAE90C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87-4A13-893B-C8ECBAE90C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87-4A13-893B-C8ECBAE90C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787-4A13-893B-C8ECBAE90C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787-4A13-893B-C8ECBAE90CB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787-4A13-893B-C8ECBAE90CB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787-4A13-893B-C8ECBAE90CB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787-4A13-893B-C8ECBAE90CB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1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'Gráico Visitas_Llamadas'!$E$6:$E$14</c:f>
              <c:strCache>
                <c:ptCount val="8"/>
                <c:pt idx="0">
                  <c:v>ANGELA LORENA MEDINA</c:v>
                </c:pt>
                <c:pt idx="1">
                  <c:v>ANGELA MARIA QUICENO</c:v>
                </c:pt>
                <c:pt idx="2">
                  <c:v>DANIEL RESTREPO</c:v>
                </c:pt>
                <c:pt idx="3">
                  <c:v>DANIELA DE LA ROCHE</c:v>
                </c:pt>
                <c:pt idx="4">
                  <c:v>DIANA MARIA PEREZ CARDONA</c:v>
                </c:pt>
                <c:pt idx="5">
                  <c:v>JENNIFER HENAO MEJIA</c:v>
                </c:pt>
                <c:pt idx="6">
                  <c:v>JHON EDELBERTO ARANGO GARCIA</c:v>
                </c:pt>
                <c:pt idx="7">
                  <c:v>SEBASTIAN TORRES G </c:v>
                </c:pt>
              </c:strCache>
            </c:strRef>
          </c:cat>
          <c:val>
            <c:numRef>
              <c:f>'Gráico Visitas_Llamadas'!$F$6:$F$14</c:f>
              <c:numCache>
                <c:formatCode>General</c:formatCode>
                <c:ptCount val="8"/>
                <c:pt idx="0">
                  <c:v>25</c:v>
                </c:pt>
                <c:pt idx="1">
                  <c:v>59</c:v>
                </c:pt>
                <c:pt idx="2">
                  <c:v>60</c:v>
                </c:pt>
                <c:pt idx="3">
                  <c:v>100</c:v>
                </c:pt>
                <c:pt idx="4">
                  <c:v>68</c:v>
                </c:pt>
                <c:pt idx="5">
                  <c:v>29</c:v>
                </c:pt>
                <c:pt idx="6">
                  <c:v>40</c:v>
                </c:pt>
                <c:pt idx="7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CA-4706-B886-C1450CA64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[2. Informe Final Zoonosis FINAL.xlsx]Gráfico General Fernando!TablaDinámica8</c:name>
    <c:fmtId val="5"/>
  </c:pivotSource>
  <c:chart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2"/>
            </a:solidFill>
            <a:ln>
              <a:noFill/>
            </a:ln>
            <a:effectLst/>
          </c:spPr>
        </c:marker>
      </c:pivotFmt>
      <c:pivotFmt>
        <c:idx val="1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3"/>
            </a:solidFill>
            <a:ln>
              <a:noFill/>
            </a:ln>
            <a:effectLst/>
          </c:spPr>
        </c:marker>
      </c:pivotFmt>
      <c:pivotFmt>
        <c:idx val="1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4"/>
            </a:solidFill>
            <a:ln>
              <a:noFill/>
            </a:ln>
            <a:effectLst/>
          </c:spPr>
        </c:marker>
      </c:pivotFmt>
      <c:pivotFmt>
        <c:idx val="1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7"/>
        <c:spPr>
          <a:solidFill>
            <a:schemeClr val="accent2"/>
          </a:solid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8"/>
        <c:spPr>
          <a:solidFill>
            <a:schemeClr val="accent6"/>
          </a:solid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9"/>
        <c:spPr>
          <a:solidFill>
            <a:srgbClr val="FFFF00"/>
          </a:solid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0"/>
      </c:pivotFmt>
    </c:pivotFmts>
    <c:plotArea>
      <c:layout>
        <c:manualLayout>
          <c:layoutTarget val="inner"/>
          <c:xMode val="edge"/>
          <c:yMode val="edge"/>
          <c:x val="4.1963591536650288E-2"/>
          <c:y val="0.15568608196492759"/>
          <c:w val="0.73194239251196125"/>
          <c:h val="0.711972747055578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General Fernando'!$B$4</c:f>
              <c:strCache>
                <c:ptCount val="1"/>
                <c:pt idx="0">
                  <c:v>Suma de No. de Visitas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General Fernando'!$A$5:$A$6</c:f>
              <c:strCache>
                <c:ptCount val="1"/>
                <c:pt idx="0">
                  <c:v>DANIEL RESTREPO</c:v>
                </c:pt>
              </c:strCache>
            </c:strRef>
          </c:cat>
          <c:val>
            <c:numRef>
              <c:f>'Gráfico General Fernando'!$B$5:$B$6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50-45C8-98FA-D1381A961CF0}"/>
            </c:ext>
          </c:extLst>
        </c:ser>
        <c:ser>
          <c:idx val="1"/>
          <c:order val="1"/>
          <c:tx>
            <c:strRef>
              <c:f>'Gráfico General Fernando'!$C$4</c:f>
              <c:strCache>
                <c:ptCount val="1"/>
                <c:pt idx="0">
                  <c:v>Suma de Llamadas No Respondidas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General Fernando'!$A$5:$A$6</c:f>
              <c:strCache>
                <c:ptCount val="1"/>
                <c:pt idx="0">
                  <c:v>DANIEL RESTREPO</c:v>
                </c:pt>
              </c:strCache>
            </c:strRef>
          </c:cat>
          <c:val>
            <c:numRef>
              <c:f>'Gráfico General Fernando'!$C$5:$C$6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50-45C8-98FA-D1381A961CF0}"/>
            </c:ext>
          </c:extLst>
        </c:ser>
        <c:ser>
          <c:idx val="2"/>
          <c:order val="2"/>
          <c:tx>
            <c:strRef>
              <c:f>'Gráfico General Fernando'!$D$4</c:f>
              <c:strCache>
                <c:ptCount val="1"/>
                <c:pt idx="0">
                  <c:v>Suma de Biológico Reportado De Más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General Fernando'!$A$5:$A$6</c:f>
              <c:strCache>
                <c:ptCount val="1"/>
                <c:pt idx="0">
                  <c:v>DANIEL RESTREPO</c:v>
                </c:pt>
              </c:strCache>
            </c:strRef>
          </c:cat>
          <c:val>
            <c:numRef>
              <c:f>'Gráfico General Fernando'!$D$5:$D$6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50-45C8-98FA-D1381A961CF0}"/>
            </c:ext>
          </c:extLst>
        </c:ser>
        <c:ser>
          <c:idx val="3"/>
          <c:order val="3"/>
          <c:tx>
            <c:strRef>
              <c:f>'Gráfico General Fernando'!$E$4</c:f>
              <c:strCache>
                <c:ptCount val="1"/>
                <c:pt idx="0">
                  <c:v>Suma de Biológico No Reportado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General Fernando'!$A$5:$A$6</c:f>
              <c:strCache>
                <c:ptCount val="1"/>
                <c:pt idx="0">
                  <c:v>DANIEL RESTREPO</c:v>
                </c:pt>
              </c:strCache>
            </c:strRef>
          </c:cat>
          <c:val>
            <c:numRef>
              <c:f>'Gráfico General Fernando'!$E$5:$E$6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E50-45C8-98FA-D1381A961C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214397128"/>
        <c:axId val="214397512"/>
      </c:barChart>
      <c:catAx>
        <c:axId val="21439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4397512"/>
        <c:crosses val="autoZero"/>
        <c:auto val="1"/>
        <c:lblAlgn val="ctr"/>
        <c:lblOffset val="100"/>
        <c:noMultiLvlLbl val="0"/>
      </c:catAx>
      <c:valAx>
        <c:axId val="21439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4397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[2. Informe Final Zoonosis FINAL.xlsx]Grafico Biologico General  !TablaDinámica17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Biologicos REPORTADO</a:t>
            </a:r>
            <a:r>
              <a:rPr lang="en-US" baseline="0">
                <a:solidFill>
                  <a:sysClr val="windowText" lastClr="000000"/>
                </a:solidFill>
              </a:rPr>
              <a:t> </a:t>
            </a:r>
            <a:r>
              <a:rPr lang="en-US">
                <a:solidFill>
                  <a:sysClr val="windowText" lastClr="000000"/>
                </a:solidFill>
              </a:rPr>
              <a:t>de mas </a:t>
            </a:r>
          </a:p>
        </c:rich>
      </c:tx>
      <c:layout>
        <c:manualLayout>
          <c:xMode val="edge"/>
          <c:yMode val="edge"/>
          <c:x val="0.45052025343965763"/>
          <c:y val="5.774278215223097E-2"/>
        </c:manualLayout>
      </c:layout>
      <c:overlay val="0"/>
      <c:spPr>
        <a:solidFill>
          <a:schemeClr val="accent2"/>
        </a:solidFill>
        <a:ln>
          <a:noFill/>
        </a:ln>
        <a:effectLst/>
      </c:spPr>
    </c:title>
    <c:autoTitleDeleted val="0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'Grafico Biologico General  '!$B$4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B7-44E4-90B9-D0AD613B60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8B7-44E4-90B9-D0AD613B60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B7-44E4-90B9-D0AD613B60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8B7-44E4-90B9-D0AD613B60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8B7-44E4-90B9-D0AD613B60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8B7-44E4-90B9-D0AD613B604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8B7-44E4-90B9-D0AD613B604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8B7-44E4-90B9-D0AD613B60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'Grafico Biologico General  '!$A$5:$A$13</c:f>
              <c:strCache>
                <c:ptCount val="8"/>
                <c:pt idx="0">
                  <c:v>ANGELA LORENA MEDINA</c:v>
                </c:pt>
                <c:pt idx="1">
                  <c:v>ANGELA MARIA QUICENO</c:v>
                </c:pt>
                <c:pt idx="2">
                  <c:v>DANIEL RESTREPO</c:v>
                </c:pt>
                <c:pt idx="3">
                  <c:v>DANIELA DE LA ROCHE</c:v>
                </c:pt>
                <c:pt idx="4">
                  <c:v>DIANA MARIA PEREZ CARDONA</c:v>
                </c:pt>
                <c:pt idx="5">
                  <c:v>JENNIFER HENAO MEJIA</c:v>
                </c:pt>
                <c:pt idx="6">
                  <c:v>JHON EDELBERTO ARANGO GARCIA</c:v>
                </c:pt>
                <c:pt idx="7">
                  <c:v>SEBASTIAN TORRES G </c:v>
                </c:pt>
              </c:strCache>
            </c:strRef>
          </c:cat>
          <c:val>
            <c:numRef>
              <c:f>'Grafico Biologico General  '!$B$5:$B$13</c:f>
              <c:numCache>
                <c:formatCode>General</c:formatCode>
                <c:ptCount val="8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5</c:v>
                </c:pt>
                <c:pt idx="4">
                  <c:v>24</c:v>
                </c:pt>
                <c:pt idx="5">
                  <c:v>2</c:v>
                </c:pt>
                <c:pt idx="6">
                  <c:v>14</c:v>
                </c:pt>
                <c:pt idx="7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B7-44E4-90B9-D0AD613B604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BIOLOGICOS NO RESPORTADOS </a:t>
            </a:r>
          </a:p>
        </c:rich>
      </c:tx>
      <c:layout>
        <c:manualLayout>
          <c:xMode val="edge"/>
          <c:yMode val="edge"/>
          <c:x val="0.51585416666666661"/>
          <c:y val="2.4410210293579072E-2"/>
        </c:manualLayout>
      </c:layout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3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4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6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7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8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30-4219-8684-6D64182E2B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30-4219-8684-6D64182E2B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30-4219-8684-6D64182E2B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D30-4219-8684-6D64182E2B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D30-4219-8684-6D64182E2B0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D30-4219-8684-6D64182E2B0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D30-4219-8684-6D64182E2B0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D30-4219-8684-6D64182E2B0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8"/>
              <c:pt idx="0">
                <c:v>ANGELA LORENA MEDINA</c:v>
              </c:pt>
              <c:pt idx="1">
                <c:v>ANGELA MARIA QUICENO</c:v>
              </c:pt>
              <c:pt idx="2">
                <c:v>DANIEL RESTREPO</c:v>
              </c:pt>
              <c:pt idx="3">
                <c:v>DANIELA DE LA ROCHE</c:v>
              </c:pt>
              <c:pt idx="4">
                <c:v>DIANA MARIA PEREZ CARDONA</c:v>
              </c:pt>
              <c:pt idx="5">
                <c:v>JENNIFER HENAO MEJIA</c:v>
              </c:pt>
              <c:pt idx="6">
                <c:v>JHON EDELBERTO ARANGO GARCIA</c:v>
              </c:pt>
              <c:pt idx="7">
                <c:v>SEBASTIAN TORRES G 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7</c:v>
              </c:pt>
              <c:pt idx="2">
                <c:v>0</c:v>
              </c:pt>
              <c:pt idx="3">
                <c:v>8</c:v>
              </c:pt>
              <c:pt idx="4">
                <c:v>6</c:v>
              </c:pt>
              <c:pt idx="5">
                <c:v>1</c:v>
              </c:pt>
              <c:pt idx="6">
                <c:v>0</c:v>
              </c:pt>
              <c:pt idx="7">
                <c:v>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0D30-4219-8684-6D64182E2B0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[2. Informe Final Zoonosis FINAL.xlsx]Gráfico Biológicos!TablaDinámica15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BIOLÓGICO REPORTADO</a:t>
            </a:r>
            <a:r>
              <a:rPr lang="en-US" b="1" baseline="0">
                <a:solidFill>
                  <a:schemeClr val="bg1"/>
                </a:solidFill>
              </a:rPr>
              <a:t> DE MÁS</a:t>
            </a:r>
            <a:endParaRPr lang="en-US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55004244822830628"/>
          <c:y val="2.2984581416056117E-2"/>
        </c:manualLayout>
      </c:layout>
      <c:overlay val="0"/>
      <c:spPr>
        <a:solidFill>
          <a:srgbClr val="FF0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1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'Gráfico Biológicos'!$B$5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EE5-4F7D-97B1-8BC2ED2E1C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EE5-4F7D-97B1-8BC2ED2E1C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EE5-4F7D-97B1-8BC2ED2E1C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EE5-4F7D-97B1-8BC2ED2E1C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EE5-4F7D-97B1-8BC2ED2E1C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EE5-4F7D-97B1-8BC2ED2E1C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EE5-4F7D-97B1-8BC2ED2E1C0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EE5-4F7D-97B1-8BC2ED2E1C0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1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'Gráfico Biológicos'!$A$6:$A$14</c:f>
              <c:strCache>
                <c:ptCount val="8"/>
                <c:pt idx="0">
                  <c:v>ANGELA LORENA MEDINA</c:v>
                </c:pt>
                <c:pt idx="1">
                  <c:v>ANGELA MARIA QUICENO</c:v>
                </c:pt>
                <c:pt idx="2">
                  <c:v>DANIEL RESTREPO</c:v>
                </c:pt>
                <c:pt idx="3">
                  <c:v>DANIELA DE LA ROCHE</c:v>
                </c:pt>
                <c:pt idx="4">
                  <c:v>DIANA MARIA PEREZ CARDONA</c:v>
                </c:pt>
                <c:pt idx="5">
                  <c:v>JENNIFER HENAO MEJIA</c:v>
                </c:pt>
                <c:pt idx="6">
                  <c:v>JHON EDELBERTO ARANGO GARCIA</c:v>
                </c:pt>
                <c:pt idx="7">
                  <c:v>SEBASTIAN TORRES G </c:v>
                </c:pt>
              </c:strCache>
            </c:strRef>
          </c:cat>
          <c:val>
            <c:numRef>
              <c:f>'Gráfico Biológicos'!$B$6:$B$14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8</c:v>
                </c:pt>
                <c:pt idx="3">
                  <c:v>5</c:v>
                </c:pt>
                <c:pt idx="4">
                  <c:v>19</c:v>
                </c:pt>
                <c:pt idx="5">
                  <c:v>1</c:v>
                </c:pt>
                <c:pt idx="6">
                  <c:v>7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A0-4DEF-AC90-2F9712F23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[2. Informe Final Zoonosis FINAL.xlsx]Gráfico Biológicos!TablaDinámica17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BIOLÓGICO</a:t>
            </a:r>
            <a:r>
              <a:rPr lang="en-US" b="1" baseline="0">
                <a:solidFill>
                  <a:schemeClr val="bg1"/>
                </a:solidFill>
              </a:rPr>
              <a:t> NO REPORTADO</a:t>
            </a:r>
            <a:endParaRPr lang="en-US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6400101430974805"/>
          <c:y val="2.0081299127463936E-2"/>
        </c:manualLayout>
      </c:layout>
      <c:overlay val="0"/>
      <c:spPr>
        <a:solidFill>
          <a:srgbClr val="FF0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1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'Gráfico Biológicos'!$F$5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D3-4C6C-AA19-66C0D28104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D3-4C6C-AA19-66C0D28104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D3-4C6C-AA19-66C0D28104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D3-4C6C-AA19-66C0D28104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D3-4C6C-AA19-66C0D28104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D3-4C6C-AA19-66C0D281045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DD3-4C6C-AA19-66C0D281045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DD3-4C6C-AA19-66C0D281045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1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'Gráfico Biológicos'!$E$6:$E$14</c:f>
              <c:strCache>
                <c:ptCount val="8"/>
                <c:pt idx="0">
                  <c:v>ANGELA LORENA MEDINA</c:v>
                </c:pt>
                <c:pt idx="1">
                  <c:v>ANGELA MARIA QUICENO</c:v>
                </c:pt>
                <c:pt idx="2">
                  <c:v>DANIEL RESTREPO</c:v>
                </c:pt>
                <c:pt idx="3">
                  <c:v>DANIELA DE LA ROCHE</c:v>
                </c:pt>
                <c:pt idx="4">
                  <c:v>DIANA MARIA PEREZ CARDONA</c:v>
                </c:pt>
                <c:pt idx="5">
                  <c:v>JENNIFER HENAO MEJIA</c:v>
                </c:pt>
                <c:pt idx="6">
                  <c:v>JHON EDELBERTO ARANGO GARCIA</c:v>
                </c:pt>
                <c:pt idx="7">
                  <c:v>SEBASTIAN TORRES G </c:v>
                </c:pt>
              </c:strCache>
            </c:strRef>
          </c:cat>
          <c:val>
            <c:numRef>
              <c:f>'Gráfico Biológicos'!$F$6:$F$14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84-45DF-8238-55DF6193D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[2. Informe Final Zoonosis FINAL.xlsx]Visitas - LLamadas General !TablaDinámica15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NUMERO DE VISITAS REALIZADA </a:t>
            </a:r>
          </a:p>
        </c:rich>
      </c:tx>
      <c:layout>
        <c:manualLayout>
          <c:xMode val="edge"/>
          <c:yMode val="edge"/>
          <c:x val="0.62807903249381958"/>
          <c:y val="6.268524126791844E-2"/>
        </c:manualLayout>
      </c:layout>
      <c:overlay val="0"/>
      <c:spPr>
        <a:solidFill>
          <a:schemeClr val="accent2"/>
        </a:solidFill>
        <a:ln>
          <a:noFill/>
        </a:ln>
        <a:effectLst/>
      </c:spPr>
    </c:title>
    <c:autoTitleDeleted val="0"/>
    <c:pivotFmts>
      <c:pivotFmt>
        <c:idx val="0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solidFill>
            <a:schemeClr val="accent5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'Visitas - LLamadas General '!$B$4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EC9-4FA4-AE49-81912CA88A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EC9-4FA4-AE49-81912CA88A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EC9-4FA4-AE49-81912CA88A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4EC9-4FA4-AE49-81912CA88A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EC9-4FA4-AE49-81912CA88A4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4EC9-4FA4-AE49-81912CA88A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EC9-4FA4-AE49-81912CA88A4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4EC9-4FA4-AE49-81912CA88A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'Visitas - LLamadas General '!$A$5:$A$13</c:f>
              <c:strCache>
                <c:ptCount val="8"/>
                <c:pt idx="0">
                  <c:v>ANGELA LORENA MEDINA</c:v>
                </c:pt>
                <c:pt idx="1">
                  <c:v>ANGELA MARIA QUICENO</c:v>
                </c:pt>
                <c:pt idx="2">
                  <c:v>DANIEL RESTREPO</c:v>
                </c:pt>
                <c:pt idx="3">
                  <c:v>DANIELA DE LA ROCHE</c:v>
                </c:pt>
                <c:pt idx="4">
                  <c:v>DIANA MARIA PEREZ CARDONA</c:v>
                </c:pt>
                <c:pt idx="5">
                  <c:v>JENNIFER HENAO MEJIA</c:v>
                </c:pt>
                <c:pt idx="6">
                  <c:v>JHON EDELBERTO ARANGO GARCIA</c:v>
                </c:pt>
                <c:pt idx="7">
                  <c:v>SEBASTIAN TORRES G </c:v>
                </c:pt>
              </c:strCache>
            </c:strRef>
          </c:cat>
          <c:val>
            <c:numRef>
              <c:f>'Visitas - LLamadas General '!$B$5:$B$13</c:f>
              <c:numCache>
                <c:formatCode>General</c:formatCode>
                <c:ptCount val="8"/>
                <c:pt idx="0">
                  <c:v>138</c:v>
                </c:pt>
                <c:pt idx="1">
                  <c:v>234</c:v>
                </c:pt>
                <c:pt idx="2">
                  <c:v>172</c:v>
                </c:pt>
                <c:pt idx="3">
                  <c:v>181</c:v>
                </c:pt>
                <c:pt idx="4">
                  <c:v>239</c:v>
                </c:pt>
                <c:pt idx="5">
                  <c:v>194</c:v>
                </c:pt>
                <c:pt idx="6">
                  <c:v>170</c:v>
                </c:pt>
                <c:pt idx="7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C9-4FA4-AE49-81912CA88A4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LLAMADAS NO RESPONDIDAS </a:t>
            </a:r>
          </a:p>
        </c:rich>
      </c:tx>
      <c:layout>
        <c:manualLayout>
          <c:xMode val="edge"/>
          <c:yMode val="edge"/>
          <c:x val="0.59308697291499646"/>
          <c:y val="7.5104384407038939E-3"/>
        </c:manualLayout>
      </c:layout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pPr>
            <a:solidFill>
              <a:schemeClr val="accent1"/>
            </a:solidFill>
            <a:ln w="9525">
              <a:solidFill>
                <a:schemeClr val="lt1"/>
              </a:solidFill>
            </a:ln>
            <a:effectLst/>
          </c:spPr>
        </c:marker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2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3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5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6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7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8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C8-4747-B690-3626A6D5B9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C8-4747-B690-3626A6D5B9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C8-4747-B690-3626A6D5B9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C8-4747-B690-3626A6D5B9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6C8-4747-B690-3626A6D5B9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6C8-4747-B690-3626A6D5B9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6C8-4747-B690-3626A6D5B90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6C8-4747-B690-3626A6D5B90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8"/>
              <c:pt idx="0">
                <c:v>ANGELA LORENA MEDINA</c:v>
              </c:pt>
              <c:pt idx="1">
                <c:v>ANGELA MARIA QUICENO</c:v>
              </c:pt>
              <c:pt idx="2">
                <c:v>DANIEL RESTREPO</c:v>
              </c:pt>
              <c:pt idx="3">
                <c:v>DANIELA DE LA ROCHE</c:v>
              </c:pt>
              <c:pt idx="4">
                <c:v>DIANA MARIA PEREZ CARDONA</c:v>
              </c:pt>
              <c:pt idx="5">
                <c:v>JENNIFER HENAO MEJIA</c:v>
              </c:pt>
              <c:pt idx="6">
                <c:v>JHON EDELBERTO ARANGO GARCIA</c:v>
              </c:pt>
              <c:pt idx="7">
                <c:v>SEBASTIAN TORRES G </c:v>
              </c:pt>
            </c:strLit>
          </c:cat>
          <c:val>
            <c:numLit>
              <c:formatCode>General</c:formatCode>
              <c:ptCount val="8"/>
              <c:pt idx="0">
                <c:v>61</c:v>
              </c:pt>
              <c:pt idx="1">
                <c:v>112</c:v>
              </c:pt>
              <c:pt idx="2">
                <c:v>139</c:v>
              </c:pt>
              <c:pt idx="3">
                <c:v>173</c:v>
              </c:pt>
              <c:pt idx="4">
                <c:v>100</c:v>
              </c:pt>
              <c:pt idx="5">
                <c:v>83</c:v>
              </c:pt>
              <c:pt idx="6">
                <c:v>90</c:v>
              </c:pt>
              <c:pt idx="7">
                <c:v>92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06C8-4747-B690-3626A6D5B90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[2. Informe Final Zoonosis FINAL.xlsx]Gráico Visitas_Llamadas!TablaDinámica10</c:name>
    <c:fmtId val="1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VISITAS REALIZADAS</a:t>
            </a:r>
          </a:p>
        </c:rich>
      </c:tx>
      <c:layout>
        <c:manualLayout>
          <c:xMode val="edge"/>
          <c:yMode val="edge"/>
          <c:x val="0.68301674444185445"/>
          <c:y val="2.2984581416056121E-2"/>
        </c:manualLayout>
      </c:layout>
      <c:overlay val="0"/>
      <c:spPr>
        <a:solidFill>
          <a:srgbClr val="FF0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1"/>
          <c:showVal val="1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'Gráico Visitas_Llamadas'!$C$5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D99-44D6-8728-B7B00DF81EA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D99-44D6-8728-B7B00DF81EA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D99-44D6-8728-B7B00DF81EA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D99-44D6-8728-B7B00DF81EA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D99-44D6-8728-B7B00DF81EA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D99-44D6-8728-B7B00DF81EA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D99-44D6-8728-B7B00DF81EA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D99-44D6-8728-B7B00DF81EA8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1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'Gráico Visitas_Llamadas'!$B$6:$B$13</c:f>
              <c:strCache>
                <c:ptCount val="7"/>
                <c:pt idx="0">
                  <c:v>ANGELA LORENA MEDINA</c:v>
                </c:pt>
                <c:pt idx="1">
                  <c:v>DANIEL RESTREPO</c:v>
                </c:pt>
                <c:pt idx="2">
                  <c:v>DANIELA DE LA ROCHE</c:v>
                </c:pt>
                <c:pt idx="3">
                  <c:v>DIANA MARIA PEREZ CARDONA</c:v>
                </c:pt>
                <c:pt idx="4">
                  <c:v>JENNIFER HENAO MEJIA</c:v>
                </c:pt>
                <c:pt idx="5">
                  <c:v>JHON EDELBERTO ARANGO GARCIA</c:v>
                </c:pt>
                <c:pt idx="6">
                  <c:v>SEBASTIAN TORRES G </c:v>
                </c:pt>
              </c:strCache>
            </c:strRef>
          </c:cat>
          <c:val>
            <c:numRef>
              <c:f>'Gráico Visitas_Llamadas'!$C$6:$C$13</c:f>
              <c:numCache>
                <c:formatCode>General</c:formatCode>
                <c:ptCount val="7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25</c:v>
                </c:pt>
                <c:pt idx="4">
                  <c:v>36</c:v>
                </c:pt>
                <c:pt idx="5">
                  <c:v>14</c:v>
                </c:pt>
                <c:pt idx="6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D-4115-8444-7FC6B05B4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2</xdr:row>
      <xdr:rowOff>114299</xdr:rowOff>
    </xdr:from>
    <xdr:to>
      <xdr:col>17</xdr:col>
      <xdr:colOff>647700</xdr:colOff>
      <xdr:row>28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82B4D308-D6E2-4993-AAED-E8089CC117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47625</xdr:rowOff>
    </xdr:from>
    <xdr:to>
      <xdr:col>7</xdr:col>
      <xdr:colOff>304800</xdr:colOff>
      <xdr:row>15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OMBRE DEL TÉCNICO O CONTRATISTA">
              <a:extLst>
                <a:ext uri="{FF2B5EF4-FFF2-40B4-BE49-F238E27FC236}">
                  <a16:creationId xmlns="" xmlns:a16="http://schemas.microsoft.com/office/drawing/2014/main" id="{739C1CCF-4A3E-4EB1-A9BF-73A90143805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TÉCNICO O CONTRATIS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476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15</xdr:row>
      <xdr:rowOff>114300</xdr:rowOff>
    </xdr:from>
    <xdr:to>
      <xdr:col>7</xdr:col>
      <xdr:colOff>304800</xdr:colOff>
      <xdr:row>28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o. DE CARPETA">
              <a:extLst>
                <a:ext uri="{FF2B5EF4-FFF2-40B4-BE49-F238E27FC236}">
                  <a16:creationId xmlns="" xmlns:a16="http://schemas.microsoft.com/office/drawing/2014/main" id="{9551BE74-7CF7-4F69-8501-75EB22477B7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. DE CARPE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5908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38101</xdr:rowOff>
    </xdr:from>
    <xdr:to>
      <xdr:col>7</xdr:col>
      <xdr:colOff>190500</xdr:colOff>
      <xdr:row>13</xdr:row>
      <xdr:rowOff>85726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Nombre del Técnico o Contratista 1">
              <a:extLst>
                <a:ext uri="{FF2B5EF4-FFF2-40B4-BE49-F238E27FC236}">
                  <a16:creationId xmlns="" xmlns:a16="http://schemas.microsoft.com/office/drawing/2014/main" id="{149012B5-65C8-4E70-9BD7-C52D45080AD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Técnico o Contratist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00" y="38101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38100</xdr:colOff>
      <xdr:row>13</xdr:row>
      <xdr:rowOff>133351</xdr:rowOff>
    </xdr:from>
    <xdr:to>
      <xdr:col>7</xdr:col>
      <xdr:colOff>190500</xdr:colOff>
      <xdr:row>21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No. de Carpeta 1">
              <a:extLst>
                <a:ext uri="{FF2B5EF4-FFF2-40B4-BE49-F238E27FC236}">
                  <a16:creationId xmlns="" xmlns:a16="http://schemas.microsoft.com/office/drawing/2014/main" id="{9E7A0021-4460-448F-8B25-86D5281056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. de Carpet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00" y="2609851"/>
              <a:ext cx="1828800" cy="1543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7</xdr:col>
      <xdr:colOff>285749</xdr:colOff>
      <xdr:row>1</xdr:row>
      <xdr:rowOff>38100</xdr:rowOff>
    </xdr:from>
    <xdr:to>
      <xdr:col>19</xdr:col>
      <xdr:colOff>514350</xdr:colOff>
      <xdr:row>22</xdr:row>
      <xdr:rowOff>161925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7FF21628-CED0-42DB-9687-468B6D490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76200</xdr:rowOff>
    </xdr:from>
    <xdr:to>
      <xdr:col>9</xdr:col>
      <xdr:colOff>733425</xdr:colOff>
      <xdr:row>28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C49273F-2E30-42B2-ACAA-AD5EB8BAF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123824</xdr:colOff>
      <xdr:row>1</xdr:row>
      <xdr:rowOff>85725</xdr:rowOff>
    </xdr:from>
    <xdr:to>
      <xdr:col>22</xdr:col>
      <xdr:colOff>323850</xdr:colOff>
      <xdr:row>36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E11521CF-346A-43B9-8A51-21F8B0249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23810</xdr:colOff>
      <xdr:row>0</xdr:row>
      <xdr:rowOff>23811</xdr:rowOff>
    </xdr:from>
    <xdr:to>
      <xdr:col>3</xdr:col>
      <xdr:colOff>323849</xdr:colOff>
      <xdr:row>22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3C5A9563-2CBD-4B55-80A3-366524ECF0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681036</xdr:colOff>
      <xdr:row>0</xdr:row>
      <xdr:rowOff>23812</xdr:rowOff>
    </xdr:from>
    <xdr:to>
      <xdr:col>7</xdr:col>
      <xdr:colOff>819150</xdr:colOff>
      <xdr:row>21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75BFB953-2FBF-47D1-8DC8-1FE53ED99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647700</xdr:colOff>
      <xdr:row>27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2FA54C7F-782C-45EE-8A88-DC767A68E9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0</xdr:row>
      <xdr:rowOff>180975</xdr:rowOff>
    </xdr:from>
    <xdr:to>
      <xdr:col>18</xdr:col>
      <xdr:colOff>0</xdr:colOff>
      <xdr:row>28</xdr:row>
      <xdr:rowOff>104774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341A8B4D-2C29-4FAB-ACB0-3887BB231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3</xdr:col>
      <xdr:colOff>14288</xdr:colOff>
      <xdr:row>22</xdr:row>
      <xdr:rowOff>14288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7C8F8FC7-BB87-4D70-B20E-BBB89CE2F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361949</xdr:colOff>
      <xdr:row>0</xdr:row>
      <xdr:rowOff>23812</xdr:rowOff>
    </xdr:from>
    <xdr:to>
      <xdr:col>7</xdr:col>
      <xdr:colOff>542924</xdr:colOff>
      <xdr:row>22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6462B681-6481-4D16-8308-81D83A58F7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515.69901689815" createdVersion="7" refreshedVersion="7" minRefreshableVersion="3" recordCount="59">
  <cacheSource type="worksheet">
    <worksheetSource ref="A1:H81" sheet="Consolidado Numérico"/>
  </cacheSource>
  <cacheFields count="8">
    <cacheField name="NOMBRE DEL TÉCNICO O CONTRATISTA" numFmtId="0">
      <sharedItems count="8">
        <s v="ANGELA LORENA MEDINA"/>
        <s v="ANGELA MARIA QUICENO"/>
        <s v="DANIEL RESTREPO"/>
        <s v="DANIELA DE LA ROCHE"/>
        <s v="DIANA MARIA PEREZ CARDONA"/>
        <s v="JENNIFER HENAO MEJIA"/>
        <s v="JHON EDELBERTO ARANGO GARCIA"/>
        <s v="SEBASTIAN TORRES G "/>
      </sharedItems>
    </cacheField>
    <cacheField name="NO. DE CARPETA" numFmtId="0">
      <sharedItems containsSemiMixedTypes="0" containsString="0" containsNumber="1" containsInteger="1" minValue="2" maxValue="8" count="4">
        <n v="2"/>
        <n v="4"/>
        <n v="8"/>
        <n v="6"/>
      </sharedItems>
    </cacheField>
    <cacheField name="NO. DE FOLIO" numFmtId="0">
      <sharedItems containsMixedTypes="1" containsNumber="1" containsInteger="1" minValue="13" maxValue="201" count="51">
        <s v="112 -113"/>
        <n v="67"/>
        <n v="163"/>
        <n v="72"/>
        <n v="27"/>
        <n v="90"/>
        <n v="104"/>
        <n v="146"/>
        <n v="160"/>
        <n v="201"/>
        <s v="FALTÓ NUMERACIÓN"/>
        <n v="59"/>
        <n v="122"/>
        <n v="192"/>
        <n v="117"/>
        <n v="143"/>
        <n v="79"/>
        <n v="174"/>
        <n v="193"/>
        <n v="14"/>
        <n v="108"/>
        <n v="176"/>
        <n v="105"/>
        <n v="131"/>
        <s v="52 - 53"/>
        <n v="13"/>
        <n v="41"/>
        <n v="54"/>
        <n v="80"/>
        <n v="187"/>
        <n v="46"/>
        <s v="165 -166"/>
        <n v="125"/>
        <n v="138"/>
        <n v="94"/>
        <n v="149"/>
        <n v="45"/>
        <s v="FALTO PAGINA"/>
        <n v="167"/>
        <n v="181"/>
        <n v="66"/>
        <n v="86"/>
        <n v="99"/>
        <n v="180"/>
        <n v="92"/>
        <n v="53"/>
        <n v="32"/>
        <s v="15 - 16"/>
        <n v="30"/>
        <n v="136"/>
        <s v="152-153"/>
      </sharedItems>
    </cacheField>
    <cacheField name="NO. DE VISITAS" numFmtId="0">
      <sharedItems containsSemiMixedTypes="0" containsString="0" containsNumber="1" containsInteger="1" minValue="4" maxValue="29"/>
    </cacheField>
    <cacheField name="LLAMADAS NO RESPONDIDAS" numFmtId="0">
      <sharedItems containsSemiMixedTypes="0" containsString="0" containsNumber="1" containsInteger="1" minValue="1" maxValue="18"/>
    </cacheField>
    <cacheField name="BIOLÓGICO REPORTADO DE MÁS " numFmtId="0">
      <sharedItems containsSemiMixedTypes="0" containsString="0" containsNumber="1" containsInteger="1" minValue="0" maxValue="7"/>
    </cacheField>
    <cacheField name="BIOLÓGICO NO REPORTADO" numFmtId="0">
      <sharedItems containsSemiMixedTypes="0" containsString="0" containsNumber="1" containsInteger="1" minValue="0" maxValue="8"/>
    </cacheField>
    <cacheField name="OBSERVACION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uario" refreshedDate="44515.708536226855" createdVersion="7" refreshedVersion="7" minRefreshableVersion="3" recordCount="59">
  <cacheSource type="worksheet">
    <worksheetSource ref="A1:H81" sheet="Consolidado Numérico"/>
  </cacheSource>
  <cacheFields count="8">
    <cacheField name="NOMBRE DEL TÉCNICO O CONTRATISTA" numFmtId="0">
      <sharedItems count="8">
        <s v="ANGELA LORENA MEDINA"/>
        <s v="ANGELA MARIA QUICENO"/>
        <s v="DANIEL RESTREPO"/>
        <s v="DANIELA DE LA ROCHE"/>
        <s v="DIANA MARIA PEREZ CARDONA"/>
        <s v="JENNIFER HENAO MEJIA"/>
        <s v="JHON EDELBERTO ARANGO GARCIA"/>
        <s v="SEBASTIAN TORRES G "/>
      </sharedItems>
    </cacheField>
    <cacheField name="No. DE CARPETA" numFmtId="0">
      <sharedItems containsSemiMixedTypes="0" containsString="0" containsNumber="1" containsInteger="1" minValue="2" maxValue="8" count="4">
        <n v="2"/>
        <n v="4"/>
        <n v="8"/>
        <n v="6"/>
      </sharedItems>
    </cacheField>
    <cacheField name="No. DE FOLIO" numFmtId="0">
      <sharedItems containsMixedTypes="1" containsNumber="1" containsInteger="1" minValue="13" maxValue="201" count="51">
        <s v="112 -113"/>
        <n v="67"/>
        <n v="163"/>
        <n v="72"/>
        <n v="27"/>
        <n v="90"/>
        <n v="104"/>
        <n v="146"/>
        <n v="160"/>
        <n v="201"/>
        <s v="FALTÓ NUMERACIÓN"/>
        <n v="59"/>
        <n v="122"/>
        <n v="192"/>
        <n v="117"/>
        <n v="143"/>
        <n v="79"/>
        <n v="174"/>
        <n v="193"/>
        <n v="14"/>
        <n v="108"/>
        <n v="176"/>
        <n v="105"/>
        <n v="131"/>
        <s v="52 - 53"/>
        <n v="13"/>
        <n v="41"/>
        <n v="54"/>
        <n v="80"/>
        <n v="187"/>
        <n v="46"/>
        <s v="165 -166"/>
        <n v="125"/>
        <n v="138"/>
        <n v="94"/>
        <n v="149"/>
        <n v="45"/>
        <s v="FALTO PAGINA"/>
        <n v="167"/>
        <n v="181"/>
        <n v="66"/>
        <n v="86"/>
        <n v="99"/>
        <n v="180"/>
        <n v="92"/>
        <n v="53"/>
        <n v="32"/>
        <s v="15 - 16"/>
        <n v="30"/>
        <n v="136"/>
        <s v="152-153"/>
      </sharedItems>
    </cacheField>
    <cacheField name="No. DE VISITAS" numFmtId="0">
      <sharedItems containsSemiMixedTypes="0" containsString="0" containsNumber="1" containsInteger="1" minValue="4" maxValue="29"/>
    </cacheField>
    <cacheField name="LLAMADAS NO RESPONDIDAS" numFmtId="0">
      <sharedItems containsSemiMixedTypes="0" containsString="0" containsNumber="1" containsInteger="1" minValue="1" maxValue="18"/>
    </cacheField>
    <cacheField name="BIOLÓGICO REPORTADO DE MÁS " numFmtId="0">
      <sharedItems containsSemiMixedTypes="0" containsString="0" containsNumber="1" containsInteger="1" minValue="0" maxValue="7"/>
    </cacheField>
    <cacheField name="BIOLÓGICO NO REPORTADO" numFmtId="0">
      <sharedItems containsSemiMixedTypes="0" containsString="0" containsNumber="1" containsInteger="1" minValue="0" maxValue="8"/>
    </cacheField>
    <cacheField name="OBSERVACION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usuario" refreshedDate="44515.711910648148" createdVersion="7" refreshedVersion="7" minRefreshableVersion="3" recordCount="59">
  <cacheSource type="worksheet">
    <worksheetSource ref="A1:H81" sheet="Consolidado Numérico"/>
  </cacheSource>
  <cacheFields count="8">
    <cacheField name="NOMBRE DEL TÉCNICO O CONTRATISTA" numFmtId="0">
      <sharedItems count="8">
        <s v="ANGELA LORENA MEDINA"/>
        <s v="ANGELA MARIA QUICENO"/>
        <s v="DANIEL RESTREPO"/>
        <s v="DANIELA DE LA ROCHE"/>
        <s v="DIANA MARIA PEREZ CARDONA"/>
        <s v="JENNIFER HENAO MEJIA"/>
        <s v="JHON EDELBERTO ARANGO GARCIA"/>
        <s v="SEBASTIAN TORRES G "/>
      </sharedItems>
    </cacheField>
    <cacheField name="No. DE CARPETA" numFmtId="0">
      <sharedItems containsSemiMixedTypes="0" containsString="0" containsNumber="1" containsInteger="1" minValue="2" maxValue="8" count="4">
        <n v="2"/>
        <n v="4"/>
        <n v="8"/>
        <n v="6"/>
      </sharedItems>
    </cacheField>
    <cacheField name="No. DE FOLIO" numFmtId="0">
      <sharedItems containsMixedTypes="1" containsNumber="1" containsInteger="1" minValue="13" maxValue="201" count="51">
        <s v="112 -113"/>
        <n v="67"/>
        <n v="163"/>
        <n v="72"/>
        <n v="27"/>
        <n v="90"/>
        <n v="104"/>
        <n v="146"/>
        <n v="160"/>
        <n v="201"/>
        <s v="FALTÓ NUMERACIÓN"/>
        <n v="59"/>
        <n v="122"/>
        <n v="192"/>
        <n v="117"/>
        <n v="143"/>
        <n v="79"/>
        <n v="174"/>
        <n v="193"/>
        <n v="14"/>
        <n v="108"/>
        <n v="176"/>
        <n v="105"/>
        <n v="131"/>
        <s v="52 - 53"/>
        <n v="13"/>
        <n v="41"/>
        <n v="54"/>
        <n v="80"/>
        <n v="187"/>
        <n v="46"/>
        <s v="165 -166"/>
        <n v="125"/>
        <n v="138"/>
        <n v="94"/>
        <n v="149"/>
        <n v="45"/>
        <s v="FALTO PAGINA"/>
        <n v="167"/>
        <n v="181"/>
        <n v="66"/>
        <n v="86"/>
        <n v="99"/>
        <n v="180"/>
        <n v="92"/>
        <n v="53"/>
        <n v="32"/>
        <s v="15 - 16"/>
        <n v="30"/>
        <n v="136"/>
        <s v="152-153"/>
      </sharedItems>
    </cacheField>
    <cacheField name="No. DE VISITAS" numFmtId="0">
      <sharedItems containsSemiMixedTypes="0" containsString="0" containsNumber="1" containsInteger="1" minValue="4" maxValue="29"/>
    </cacheField>
    <cacheField name="LLAMADAS NO RESPONDIDAS" numFmtId="0">
      <sharedItems containsSemiMixedTypes="0" containsString="0" containsNumber="1" containsInteger="1" minValue="1" maxValue="18"/>
    </cacheField>
    <cacheField name="BIOLÓGICO REPORTADO DE MÁS " numFmtId="0">
      <sharedItems containsSemiMixedTypes="0" containsString="0" containsNumber="1" containsInteger="1" minValue="0" maxValue="7"/>
    </cacheField>
    <cacheField name="BIOLÓGICO NO REPORTADO" numFmtId="0">
      <sharedItems containsSemiMixedTypes="0" containsString="0" containsNumber="1" containsInteger="1" minValue="0" maxValue="8"/>
    </cacheField>
    <cacheField name="OBSERVACION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usuario" refreshedDate="44515.715420486114" createdVersion="7" refreshedVersion="7" minRefreshableVersion="3" recordCount="59">
  <cacheSource type="worksheet">
    <worksheetSource ref="A1:H81" sheet="Consolidado Numérico"/>
  </cacheSource>
  <cacheFields count="8">
    <cacheField name="NOMBRE DEL TÉCNICO O CONTRATISTA" numFmtId="0">
      <sharedItems count="8">
        <s v="ANGELA LORENA MEDINA"/>
        <s v="ANGELA MARIA QUICENO"/>
        <s v="DANIEL RESTREPO"/>
        <s v="DANIELA DE LA ROCHE"/>
        <s v="DIANA MARIA PEREZ CARDONA"/>
        <s v="JENNIFER HENAO MEJIA"/>
        <s v="JHON EDELBERTO ARANGO GARCIA"/>
        <s v="SEBASTIAN TORRES G "/>
      </sharedItems>
    </cacheField>
    <cacheField name="No. DE CARPETA" numFmtId="0">
      <sharedItems containsSemiMixedTypes="0" containsString="0" containsNumber="1" containsInteger="1" minValue="2" maxValue="8" count="4">
        <n v="2"/>
        <n v="4"/>
        <n v="8"/>
        <n v="6"/>
      </sharedItems>
    </cacheField>
    <cacheField name="No. DE FOLIO" numFmtId="0">
      <sharedItems containsMixedTypes="1" containsNumber="1" containsInteger="1" minValue="13" maxValue="201" count="51">
        <s v="112 -113"/>
        <n v="67"/>
        <n v="163"/>
        <n v="72"/>
        <n v="27"/>
        <n v="90"/>
        <n v="104"/>
        <n v="146"/>
        <n v="160"/>
        <n v="201"/>
        <s v="FALTÓ NUMERACIÓN"/>
        <n v="59"/>
        <n v="122"/>
        <n v="192"/>
        <n v="117"/>
        <n v="143"/>
        <n v="79"/>
        <n v="174"/>
        <n v="193"/>
        <n v="14"/>
        <n v="108"/>
        <n v="176"/>
        <n v="105"/>
        <n v="131"/>
        <s v="52 - 53"/>
        <n v="13"/>
        <n v="41"/>
        <n v="54"/>
        <n v="80"/>
        <n v="187"/>
        <n v="46"/>
        <s v="165 -166"/>
        <n v="125"/>
        <n v="138"/>
        <n v="94"/>
        <n v="149"/>
        <n v="45"/>
        <s v="FALTO PAGINA"/>
        <n v="167"/>
        <n v="181"/>
        <n v="66"/>
        <n v="86"/>
        <n v="99"/>
        <n v="180"/>
        <n v="92"/>
        <n v="53"/>
        <n v="32"/>
        <s v="15 - 16"/>
        <n v="30"/>
        <n v="136"/>
        <s v="152-153"/>
      </sharedItems>
    </cacheField>
    <cacheField name="No. DE VISITAS" numFmtId="0">
      <sharedItems containsSemiMixedTypes="0" containsString="0" containsNumber="1" containsInteger="1" minValue="4" maxValue="29"/>
    </cacheField>
    <cacheField name="LLAMADAS NO RESPONDIDAS" numFmtId="0">
      <sharedItems containsSemiMixedTypes="0" containsString="0" containsNumber="1" containsInteger="1" minValue="1" maxValue="18"/>
    </cacheField>
    <cacheField name="BIOLÓGICO REPORTADO DE MÁS " numFmtId="0">
      <sharedItems containsSemiMixedTypes="0" containsString="0" containsNumber="1" containsInteger="1" minValue="0" maxValue="7"/>
    </cacheField>
    <cacheField name="BIOLÓGICO NO REPORTADO" numFmtId="0">
      <sharedItems containsSemiMixedTypes="0" containsString="0" containsNumber="1" containsInteger="1" minValue="0" maxValue="8"/>
    </cacheField>
    <cacheField name="OBSERVACION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usuario" refreshedDate="44515.91219722222" createdVersion="7" refreshedVersion="7" minRefreshableVersion="3" recordCount="59">
  <cacheSource type="worksheet">
    <worksheetSource ref="A1:H81" sheet="Consolidado Numérico"/>
  </cacheSource>
  <cacheFields count="8">
    <cacheField name="NOMBRE DEL TÉCNICO O CONTRATISTA" numFmtId="0">
      <sharedItems count="8">
        <s v="ANGELA LORENA MEDINA"/>
        <s v="ANGELA MARIA QUICENO"/>
        <s v="DANIEL RESTREPO"/>
        <s v="DANIELA DE LA ROCHE"/>
        <s v="DIANA MARIA PEREZ CARDONA"/>
        <s v="JENNIFER HENAO MEJIA"/>
        <s v="JHON EDELBERTO ARANGO GARCIA"/>
        <s v="SEBASTIAN TORRES G "/>
      </sharedItems>
    </cacheField>
    <cacheField name="No. DE CARPETA" numFmtId="0">
      <sharedItems containsSemiMixedTypes="0" containsString="0" containsNumber="1" containsInteger="1" minValue="2" maxValue="8" count="4">
        <n v="2"/>
        <n v="4"/>
        <n v="8"/>
        <n v="6"/>
      </sharedItems>
    </cacheField>
    <cacheField name="No. DE FOLIO" numFmtId="0">
      <sharedItems containsMixedTypes="1" containsNumber="1" containsInteger="1" minValue="13" maxValue="201" count="51">
        <s v="112 -113"/>
        <n v="67"/>
        <n v="163"/>
        <n v="146"/>
        <n v="104"/>
        <n v="160"/>
        <n v="201"/>
        <n v="90"/>
        <s v="FALTÓ NUMERACIÓN"/>
        <n v="72"/>
        <n v="27"/>
        <n v="117"/>
        <n v="143"/>
        <n v="192"/>
        <n v="122"/>
        <n v="59"/>
        <n v="105"/>
        <n v="79"/>
        <n v="108"/>
        <n v="176"/>
        <n v="174"/>
        <n v="193"/>
        <n v="14"/>
        <s v="52 - 53"/>
        <n v="131"/>
        <s v="165 -166"/>
        <n v="54"/>
        <n v="13"/>
        <n v="41"/>
        <n v="80"/>
        <n v="187"/>
        <n v="46"/>
        <n v="94"/>
        <n v="149"/>
        <n v="138"/>
        <n v="125"/>
        <n v="99"/>
        <n v="86"/>
        <n v="66"/>
        <n v="180"/>
        <n v="181"/>
        <n v="45"/>
        <s v="FALTO PAGINA"/>
        <n v="167"/>
        <s v="152-153"/>
        <n v="32"/>
        <n v="136"/>
        <s v="15 - 16"/>
        <n v="53"/>
        <n v="92"/>
        <n v="30"/>
      </sharedItems>
    </cacheField>
    <cacheField name="No. DE VISITAS" numFmtId="0">
      <sharedItems containsSemiMixedTypes="0" containsString="0" containsNumber="1" containsInteger="1" minValue="4" maxValue="29"/>
    </cacheField>
    <cacheField name="LLAMADAS NO RESPONDIDAS" numFmtId="0">
      <sharedItems containsSemiMixedTypes="0" containsString="0" containsNumber="1" containsInteger="1" minValue="1" maxValue="18"/>
    </cacheField>
    <cacheField name="BIOLÓGICO REPORTADO DE MÁS " numFmtId="0">
      <sharedItems containsSemiMixedTypes="0" containsString="0" containsNumber="1" containsInteger="1" minValue="0" maxValue="7"/>
    </cacheField>
    <cacheField name="BIOLÓGICO NO REPORTADO" numFmtId="0">
      <sharedItems containsSemiMixedTypes="0" containsString="0" containsNumber="1" containsInteger="1" minValue="0" maxValue="8"/>
    </cacheField>
    <cacheField name="OBSERVACIONES" numFmtId="0">
      <sharedItems containsBlank="1"/>
    </cacheField>
  </cacheFields>
  <extLst>
    <ext xmlns:x14="http://schemas.microsoft.com/office/spreadsheetml/2009/9/main" uri="{725AE2AE-9491-48be-B2B4-4EB974FC3084}">
      <x14:pivotCacheDefinition pivotCacheId="1151337724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LUZ ADRIANA ECHEVERRI ESCOBAR" refreshedDate="44517.762110648146" createdVersion="6" refreshedVersion="6" minRefreshableVersion="3" recordCount="117">
  <cacheSource type="worksheet">
    <worksheetSource name="Tabla5"/>
  </cacheSource>
  <cacheFields count="9">
    <cacheField name="NOMBRE DEL TÉCNICO O CONTRATISTA" numFmtId="0">
      <sharedItems count="8">
        <s v="ANGELA LORENA MEDINA"/>
        <s v="ANGELA MARIA QUICENO"/>
        <s v="DANIEL RESTREPO"/>
        <s v="DANIELA DE LA ROCHE"/>
        <s v="DIANA MARIA PEREZ CARDONA"/>
        <s v="JENNIFER HENAO MEJIA"/>
        <s v="JHON EDELBERTO ARANGO GARCIA"/>
        <s v="SEBASTIAN TORRES G "/>
      </sharedItems>
    </cacheField>
    <cacheField name="No. DE CARPETA" numFmtId="0">
      <sharedItems containsSemiMixedTypes="0" containsString="0" containsNumber="1" containsInteger="1" minValue="1" maxValue="8" count="8">
        <n v="2"/>
        <n v="4"/>
        <n v="6"/>
        <n v="8"/>
        <n v="1"/>
        <n v="3"/>
        <n v="5"/>
        <n v="7"/>
      </sharedItems>
    </cacheField>
    <cacheField name="No. DE FOLIO" numFmtId="0">
      <sharedItems containsMixedTypes="1" containsNumber="1" containsInteger="1" minValue="12" maxValue="201" count="91">
        <s v="112 -113"/>
        <n v="72"/>
        <n v="27"/>
        <n v="59"/>
        <n v="193"/>
        <n v="14"/>
        <s v="165 -166"/>
        <n v="46"/>
        <n v="138"/>
        <n v="125"/>
        <n v="99"/>
        <n v="86"/>
        <n v="180"/>
        <s v="152-153"/>
        <n v="32"/>
        <n v="67"/>
        <n v="163"/>
        <n v="192"/>
        <n v="122"/>
        <n v="108"/>
        <n v="176"/>
        <s v="52 - 53"/>
        <n v="94"/>
        <n v="149"/>
        <n v="45"/>
        <s v="FALTO PAGINA"/>
        <n v="136"/>
        <s v="15 - 16"/>
        <n v="30"/>
        <s v="FALTÓ NUMERACIÓN"/>
        <n v="117"/>
        <n v="143"/>
        <n v="105"/>
        <n v="54"/>
        <n v="13"/>
        <n v="41"/>
        <n v="80"/>
        <n v="181"/>
        <n v="167"/>
        <n v="92"/>
        <n v="146"/>
        <n v="104"/>
        <n v="160"/>
        <n v="201"/>
        <n v="90"/>
        <n v="79"/>
        <n v="174"/>
        <n v="131"/>
        <n v="187"/>
        <n v="66"/>
        <n v="53"/>
        <n v="31"/>
        <n v="120"/>
        <n v="161"/>
        <n v="61"/>
        <n v="76"/>
        <n v="106"/>
        <n v="57"/>
        <n v="172"/>
        <n v="97"/>
        <n v="110"/>
        <n v="164"/>
        <n v="191"/>
        <n v="183"/>
        <n v="199"/>
        <n v="60"/>
        <n v="150"/>
        <n v="175"/>
        <n v="71"/>
        <n v="25"/>
        <n v="49"/>
        <n v="91"/>
        <n v="123"/>
        <n v="33"/>
        <n v="158"/>
        <n v="162"/>
        <n v="36"/>
        <n v="84"/>
        <n v="137"/>
        <n v="12"/>
        <n v="24"/>
        <n v="35"/>
        <n v="65"/>
        <n v="134"/>
        <n v="148"/>
        <n v="188"/>
        <n v="133"/>
        <n v="29"/>
        <n v="83"/>
        <n v="95"/>
        <n v="43"/>
      </sharedItems>
    </cacheField>
    <cacheField name="No. DE VISITAS" numFmtId="0">
      <sharedItems containsSemiMixedTypes="0" containsString="0" containsNumber="1" containsInteger="1" minValue="1" maxValue="29"/>
    </cacheField>
    <cacheField name="LLAMADAS NO RESPONDIDAS" numFmtId="0">
      <sharedItems containsSemiMixedTypes="0" containsString="0" containsNumber="1" containsInteger="1" minValue="0" maxValue="18"/>
    </cacheField>
    <cacheField name="BIOLÓGICO REPORTADO DE MÁS " numFmtId="0">
      <sharedItems containsSemiMixedTypes="0" containsString="0" containsNumber="1" containsInteger="1" minValue="0" maxValue="7"/>
    </cacheField>
    <cacheField name="BIOLÓGICO NO REPORTADO" numFmtId="0">
      <sharedItems containsSemiMixedTypes="0" containsString="0" containsNumber="1" containsInteger="1" minValue="0" maxValue="8"/>
    </cacheField>
    <cacheField name="OBSERVACIONES" numFmtId="0">
      <sharedItems containsBlank="1"/>
    </cacheField>
    <cacheField name="Columna1" numFmtId="0">
      <sharedItems containsBlank="1"/>
    </cacheField>
  </cacheFields>
  <extLst>
    <ext xmlns:x14="http://schemas.microsoft.com/office/spreadsheetml/2009/9/main" uri="{725AE2AE-9491-48be-B2B4-4EB974FC3084}">
      <x14:pivotCacheDefinition pivotCacheId="111945124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x v="0"/>
    <x v="0"/>
    <x v="0"/>
    <n v="15"/>
    <n v="11"/>
    <n v="3"/>
    <n v="0"/>
    <m/>
  </r>
  <r>
    <x v="0"/>
    <x v="1"/>
    <x v="1"/>
    <n v="18"/>
    <n v="9"/>
    <n v="1"/>
    <n v="0"/>
    <m/>
  </r>
  <r>
    <x v="0"/>
    <x v="1"/>
    <x v="2"/>
    <n v="12"/>
    <n v="5"/>
    <n v="3"/>
    <n v="0"/>
    <m/>
  </r>
  <r>
    <x v="1"/>
    <x v="0"/>
    <x v="3"/>
    <n v="20"/>
    <n v="10"/>
    <n v="0"/>
    <n v="0"/>
    <m/>
  </r>
  <r>
    <x v="1"/>
    <x v="0"/>
    <x v="4"/>
    <n v="12"/>
    <n v="3"/>
    <n v="0"/>
    <n v="0"/>
    <m/>
  </r>
  <r>
    <x v="1"/>
    <x v="2"/>
    <x v="5"/>
    <n v="6"/>
    <n v="2"/>
    <n v="0"/>
    <n v="3"/>
    <s v="Falto relacionar los biologicos "/>
  </r>
  <r>
    <x v="1"/>
    <x v="2"/>
    <x v="6"/>
    <n v="16"/>
    <n v="9"/>
    <n v="0"/>
    <n v="0"/>
    <m/>
  </r>
  <r>
    <x v="1"/>
    <x v="2"/>
    <x v="7"/>
    <n v="20"/>
    <n v="9"/>
    <n v="0"/>
    <n v="2"/>
    <s v="Falto relacionar los biologicos "/>
  </r>
  <r>
    <x v="1"/>
    <x v="2"/>
    <x v="8"/>
    <n v="12"/>
    <n v="6"/>
    <n v="1"/>
    <n v="1"/>
    <s v="Falto relacionar los biologicos "/>
  </r>
  <r>
    <x v="1"/>
    <x v="2"/>
    <x v="9"/>
    <n v="7"/>
    <n v="4"/>
    <n v="0"/>
    <n v="0"/>
    <m/>
  </r>
  <r>
    <x v="1"/>
    <x v="3"/>
    <x v="1"/>
    <n v="22"/>
    <n v="9"/>
    <n v="0"/>
    <n v="0"/>
    <m/>
  </r>
  <r>
    <x v="1"/>
    <x v="3"/>
    <x v="10"/>
    <n v="18"/>
    <n v="7"/>
    <n v="1"/>
    <n v="1"/>
    <s v="Falto relacionar el biologico"/>
  </r>
  <r>
    <x v="2"/>
    <x v="0"/>
    <x v="11"/>
    <n v="12"/>
    <n v="10"/>
    <n v="6"/>
    <n v="0"/>
    <m/>
  </r>
  <r>
    <x v="2"/>
    <x v="1"/>
    <x v="12"/>
    <n v="10"/>
    <n v="10"/>
    <n v="0"/>
    <n v="0"/>
    <m/>
  </r>
  <r>
    <x v="2"/>
    <x v="1"/>
    <x v="13"/>
    <n v="19"/>
    <n v="9"/>
    <n v="2"/>
    <n v="0"/>
    <m/>
  </r>
  <r>
    <x v="2"/>
    <x v="3"/>
    <x v="14"/>
    <n v="10"/>
    <n v="10"/>
    <n v="0"/>
    <n v="0"/>
    <m/>
  </r>
  <r>
    <x v="2"/>
    <x v="3"/>
    <x v="15"/>
    <n v="10"/>
    <n v="10"/>
    <n v="0"/>
    <n v="0"/>
    <m/>
  </r>
  <r>
    <x v="2"/>
    <x v="2"/>
    <x v="14"/>
    <n v="11"/>
    <n v="11"/>
    <n v="0"/>
    <n v="0"/>
    <m/>
  </r>
  <r>
    <x v="3"/>
    <x v="2"/>
    <x v="16"/>
    <n v="15"/>
    <n v="15"/>
    <n v="0"/>
    <n v="0"/>
    <m/>
  </r>
  <r>
    <x v="3"/>
    <x v="2"/>
    <x v="17"/>
    <n v="12"/>
    <n v="9"/>
    <n v="2"/>
    <n v="0"/>
    <m/>
  </r>
  <r>
    <x v="3"/>
    <x v="0"/>
    <x v="18"/>
    <n v="12"/>
    <n v="12"/>
    <n v="0"/>
    <n v="0"/>
    <m/>
  </r>
  <r>
    <x v="3"/>
    <x v="0"/>
    <x v="19"/>
    <n v="10"/>
    <n v="10"/>
    <n v="0"/>
    <n v="0"/>
    <m/>
  </r>
  <r>
    <x v="3"/>
    <x v="1"/>
    <x v="20"/>
    <n v="14"/>
    <n v="13"/>
    <n v="0"/>
    <n v="8"/>
    <s v="Se entregaron 10  vacunas y solo justificaron 2 "/>
  </r>
  <r>
    <x v="3"/>
    <x v="1"/>
    <x v="21"/>
    <n v="14"/>
    <n v="14"/>
    <n v="0"/>
    <n v="0"/>
    <m/>
  </r>
  <r>
    <x v="3"/>
    <x v="3"/>
    <x v="22"/>
    <n v="18"/>
    <n v="18"/>
    <n v="0"/>
    <n v="0"/>
    <m/>
  </r>
  <r>
    <x v="3"/>
    <x v="3"/>
    <x v="10"/>
    <n v="12"/>
    <n v="9"/>
    <n v="3"/>
    <n v="0"/>
    <m/>
  </r>
  <r>
    <x v="4"/>
    <x v="2"/>
    <x v="23"/>
    <n v="22"/>
    <n v="8"/>
    <n v="4"/>
    <n v="4"/>
    <s v="Falto relacionar los biologicos "/>
  </r>
  <r>
    <x v="4"/>
    <x v="1"/>
    <x v="24"/>
    <n v="25"/>
    <n v="4"/>
    <n v="7"/>
    <n v="0"/>
    <m/>
  </r>
  <r>
    <x v="4"/>
    <x v="3"/>
    <x v="25"/>
    <n v="17"/>
    <n v="6"/>
    <n v="0"/>
    <n v="0"/>
    <m/>
  </r>
  <r>
    <x v="4"/>
    <x v="3"/>
    <x v="26"/>
    <n v="17"/>
    <n v="8"/>
    <n v="0"/>
    <n v="0"/>
    <m/>
  </r>
  <r>
    <x v="4"/>
    <x v="3"/>
    <x v="27"/>
    <n v="17"/>
    <n v="4"/>
    <n v="1"/>
    <n v="1"/>
    <s v="Falto relacionar el biologico"/>
  </r>
  <r>
    <x v="4"/>
    <x v="3"/>
    <x v="28"/>
    <n v="15"/>
    <n v="6"/>
    <n v="4"/>
    <n v="1"/>
    <s v="Falto relacionar el biologico"/>
  </r>
  <r>
    <x v="4"/>
    <x v="3"/>
    <x v="10"/>
    <n v="4"/>
    <n v="3"/>
    <n v="0"/>
    <n v="0"/>
    <m/>
  </r>
  <r>
    <x v="4"/>
    <x v="2"/>
    <x v="4"/>
    <n v="18"/>
    <n v="4"/>
    <n v="2"/>
    <n v="0"/>
    <m/>
  </r>
  <r>
    <x v="4"/>
    <x v="2"/>
    <x v="29"/>
    <n v="13"/>
    <n v="6"/>
    <n v="0"/>
    <n v="0"/>
    <m/>
  </r>
  <r>
    <x v="4"/>
    <x v="0"/>
    <x v="30"/>
    <n v="5"/>
    <n v="2"/>
    <n v="0"/>
    <n v="0"/>
    <m/>
  </r>
  <r>
    <x v="4"/>
    <x v="0"/>
    <x v="31"/>
    <n v="22"/>
    <n v="17"/>
    <n v="1"/>
    <n v="0"/>
    <m/>
  </r>
  <r>
    <x v="5"/>
    <x v="0"/>
    <x v="32"/>
    <n v="5"/>
    <n v="2"/>
    <n v="1"/>
    <n v="0"/>
    <m/>
  </r>
  <r>
    <x v="5"/>
    <x v="0"/>
    <x v="33"/>
    <n v="6"/>
    <n v="1"/>
    <n v="0"/>
    <n v="0"/>
    <m/>
  </r>
  <r>
    <x v="5"/>
    <x v="3"/>
    <x v="4"/>
    <n v="21"/>
    <n v="8"/>
    <n v="0"/>
    <n v="1"/>
    <s v="Falto relacionar el biologico"/>
  </r>
  <r>
    <x v="5"/>
    <x v="1"/>
    <x v="34"/>
    <n v="23"/>
    <n v="11"/>
    <n v="0"/>
    <n v="0"/>
    <m/>
  </r>
  <r>
    <x v="5"/>
    <x v="1"/>
    <x v="35"/>
    <n v="13"/>
    <n v="7"/>
    <n v="0"/>
    <n v="0"/>
    <m/>
  </r>
  <r>
    <x v="6"/>
    <x v="1"/>
    <x v="36"/>
    <n v="7"/>
    <n v="6"/>
    <n v="0"/>
    <n v="0"/>
    <m/>
  </r>
  <r>
    <x v="6"/>
    <x v="1"/>
    <x v="37"/>
    <n v="7"/>
    <n v="3"/>
    <n v="0"/>
    <n v="0"/>
    <m/>
  </r>
  <r>
    <x v="6"/>
    <x v="3"/>
    <x v="38"/>
    <n v="6"/>
    <n v="2"/>
    <n v="0"/>
    <n v="0"/>
    <m/>
  </r>
  <r>
    <x v="6"/>
    <x v="3"/>
    <x v="39"/>
    <n v="8"/>
    <n v="4"/>
    <n v="0"/>
    <n v="0"/>
    <m/>
  </r>
  <r>
    <x v="6"/>
    <x v="2"/>
    <x v="25"/>
    <n v="9"/>
    <n v="4"/>
    <n v="1"/>
    <n v="0"/>
    <m/>
  </r>
  <r>
    <x v="6"/>
    <x v="2"/>
    <x v="26"/>
    <n v="6"/>
    <n v="2"/>
    <n v="2"/>
    <n v="0"/>
    <m/>
  </r>
  <r>
    <x v="6"/>
    <x v="2"/>
    <x v="40"/>
    <n v="9"/>
    <n v="6"/>
    <n v="1"/>
    <n v="0"/>
    <m/>
  </r>
  <r>
    <x v="6"/>
    <x v="0"/>
    <x v="41"/>
    <n v="9"/>
    <n v="3"/>
    <n v="1"/>
    <n v="0"/>
    <m/>
  </r>
  <r>
    <x v="6"/>
    <x v="0"/>
    <x v="42"/>
    <n v="12"/>
    <n v="6"/>
    <n v="0"/>
    <n v="0"/>
    <m/>
  </r>
  <r>
    <x v="6"/>
    <x v="0"/>
    <x v="43"/>
    <n v="8"/>
    <n v="4"/>
    <n v="2"/>
    <n v="0"/>
    <m/>
  </r>
  <r>
    <x v="7"/>
    <x v="3"/>
    <x v="44"/>
    <n v="13"/>
    <n v="4"/>
    <n v="7"/>
    <n v="0"/>
    <m/>
  </r>
  <r>
    <x v="7"/>
    <x v="2"/>
    <x v="45"/>
    <n v="15"/>
    <n v="5"/>
    <n v="1"/>
    <n v="2"/>
    <s v="Falto relacionar los biologicos "/>
  </r>
  <r>
    <x v="7"/>
    <x v="0"/>
    <x v="46"/>
    <n v="22"/>
    <n v="11"/>
    <n v="1"/>
    <n v="0"/>
    <m/>
  </r>
  <r>
    <x v="7"/>
    <x v="1"/>
    <x v="47"/>
    <n v="17"/>
    <n v="6"/>
    <n v="1"/>
    <n v="3"/>
    <s v="No fueron relacionedos los tres biologicos "/>
  </r>
  <r>
    <x v="7"/>
    <x v="1"/>
    <x v="48"/>
    <n v="5"/>
    <n v="2"/>
    <n v="0"/>
    <n v="0"/>
    <m/>
  </r>
  <r>
    <x v="7"/>
    <x v="1"/>
    <x v="49"/>
    <n v="20"/>
    <n v="10"/>
    <n v="0"/>
    <n v="0"/>
    <m/>
  </r>
  <r>
    <x v="7"/>
    <x v="0"/>
    <x v="50"/>
    <n v="29"/>
    <n v="13"/>
    <n v="5"/>
    <n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x v="0"/>
    <x v="0"/>
    <x v="0"/>
    <n v="15"/>
    <n v="11"/>
    <n v="3"/>
    <n v="0"/>
    <m/>
  </r>
  <r>
    <x v="0"/>
    <x v="1"/>
    <x v="1"/>
    <n v="18"/>
    <n v="9"/>
    <n v="1"/>
    <n v="0"/>
    <m/>
  </r>
  <r>
    <x v="0"/>
    <x v="1"/>
    <x v="2"/>
    <n v="12"/>
    <n v="5"/>
    <n v="3"/>
    <n v="0"/>
    <m/>
  </r>
  <r>
    <x v="1"/>
    <x v="0"/>
    <x v="3"/>
    <n v="20"/>
    <n v="10"/>
    <n v="0"/>
    <n v="0"/>
    <m/>
  </r>
  <r>
    <x v="1"/>
    <x v="0"/>
    <x v="4"/>
    <n v="12"/>
    <n v="3"/>
    <n v="0"/>
    <n v="0"/>
    <m/>
  </r>
  <r>
    <x v="1"/>
    <x v="2"/>
    <x v="5"/>
    <n v="6"/>
    <n v="2"/>
    <n v="0"/>
    <n v="3"/>
    <s v="Falto relacionar los biologicos "/>
  </r>
  <r>
    <x v="1"/>
    <x v="2"/>
    <x v="6"/>
    <n v="16"/>
    <n v="9"/>
    <n v="0"/>
    <n v="0"/>
    <m/>
  </r>
  <r>
    <x v="1"/>
    <x v="2"/>
    <x v="7"/>
    <n v="20"/>
    <n v="9"/>
    <n v="0"/>
    <n v="2"/>
    <s v="Falto relacionar los biologicos "/>
  </r>
  <r>
    <x v="1"/>
    <x v="2"/>
    <x v="8"/>
    <n v="12"/>
    <n v="6"/>
    <n v="1"/>
    <n v="1"/>
    <s v="Falto relacionar los biologicos "/>
  </r>
  <r>
    <x v="1"/>
    <x v="2"/>
    <x v="9"/>
    <n v="7"/>
    <n v="4"/>
    <n v="0"/>
    <n v="0"/>
    <m/>
  </r>
  <r>
    <x v="1"/>
    <x v="3"/>
    <x v="1"/>
    <n v="22"/>
    <n v="9"/>
    <n v="0"/>
    <n v="0"/>
    <m/>
  </r>
  <r>
    <x v="1"/>
    <x v="3"/>
    <x v="10"/>
    <n v="18"/>
    <n v="7"/>
    <n v="1"/>
    <n v="1"/>
    <s v="Falto relacionar el biologico"/>
  </r>
  <r>
    <x v="2"/>
    <x v="0"/>
    <x v="11"/>
    <n v="12"/>
    <n v="10"/>
    <n v="6"/>
    <n v="0"/>
    <m/>
  </r>
  <r>
    <x v="2"/>
    <x v="1"/>
    <x v="12"/>
    <n v="10"/>
    <n v="10"/>
    <n v="0"/>
    <n v="0"/>
    <m/>
  </r>
  <r>
    <x v="2"/>
    <x v="1"/>
    <x v="13"/>
    <n v="19"/>
    <n v="9"/>
    <n v="2"/>
    <n v="0"/>
    <m/>
  </r>
  <r>
    <x v="2"/>
    <x v="3"/>
    <x v="14"/>
    <n v="10"/>
    <n v="10"/>
    <n v="0"/>
    <n v="0"/>
    <m/>
  </r>
  <r>
    <x v="2"/>
    <x v="3"/>
    <x v="15"/>
    <n v="10"/>
    <n v="10"/>
    <n v="0"/>
    <n v="0"/>
    <m/>
  </r>
  <r>
    <x v="2"/>
    <x v="2"/>
    <x v="14"/>
    <n v="11"/>
    <n v="11"/>
    <n v="0"/>
    <n v="0"/>
    <m/>
  </r>
  <r>
    <x v="3"/>
    <x v="2"/>
    <x v="16"/>
    <n v="15"/>
    <n v="15"/>
    <n v="0"/>
    <n v="0"/>
    <m/>
  </r>
  <r>
    <x v="3"/>
    <x v="2"/>
    <x v="17"/>
    <n v="12"/>
    <n v="9"/>
    <n v="2"/>
    <n v="0"/>
    <m/>
  </r>
  <r>
    <x v="3"/>
    <x v="0"/>
    <x v="18"/>
    <n v="12"/>
    <n v="12"/>
    <n v="0"/>
    <n v="0"/>
    <m/>
  </r>
  <r>
    <x v="3"/>
    <x v="0"/>
    <x v="19"/>
    <n v="10"/>
    <n v="10"/>
    <n v="0"/>
    <n v="0"/>
    <m/>
  </r>
  <r>
    <x v="3"/>
    <x v="1"/>
    <x v="20"/>
    <n v="14"/>
    <n v="13"/>
    <n v="0"/>
    <n v="8"/>
    <s v="Se entregaron 10  vacunas y solo justificaron 2 "/>
  </r>
  <r>
    <x v="3"/>
    <x v="1"/>
    <x v="21"/>
    <n v="14"/>
    <n v="14"/>
    <n v="0"/>
    <n v="0"/>
    <m/>
  </r>
  <r>
    <x v="3"/>
    <x v="3"/>
    <x v="22"/>
    <n v="18"/>
    <n v="18"/>
    <n v="0"/>
    <n v="0"/>
    <m/>
  </r>
  <r>
    <x v="3"/>
    <x v="3"/>
    <x v="10"/>
    <n v="12"/>
    <n v="9"/>
    <n v="3"/>
    <n v="0"/>
    <m/>
  </r>
  <r>
    <x v="4"/>
    <x v="2"/>
    <x v="23"/>
    <n v="22"/>
    <n v="8"/>
    <n v="4"/>
    <n v="4"/>
    <s v="Falto relacionar los biologicos "/>
  </r>
  <r>
    <x v="4"/>
    <x v="1"/>
    <x v="24"/>
    <n v="25"/>
    <n v="4"/>
    <n v="7"/>
    <n v="0"/>
    <m/>
  </r>
  <r>
    <x v="4"/>
    <x v="3"/>
    <x v="25"/>
    <n v="17"/>
    <n v="6"/>
    <n v="0"/>
    <n v="0"/>
    <m/>
  </r>
  <r>
    <x v="4"/>
    <x v="3"/>
    <x v="26"/>
    <n v="17"/>
    <n v="8"/>
    <n v="0"/>
    <n v="0"/>
    <m/>
  </r>
  <r>
    <x v="4"/>
    <x v="3"/>
    <x v="27"/>
    <n v="17"/>
    <n v="4"/>
    <n v="1"/>
    <n v="1"/>
    <s v="Falto relacionar el biologico"/>
  </r>
  <r>
    <x v="4"/>
    <x v="3"/>
    <x v="28"/>
    <n v="15"/>
    <n v="6"/>
    <n v="4"/>
    <n v="1"/>
    <s v="Falto relacionar el biologico"/>
  </r>
  <r>
    <x v="4"/>
    <x v="3"/>
    <x v="10"/>
    <n v="4"/>
    <n v="3"/>
    <n v="0"/>
    <n v="0"/>
    <m/>
  </r>
  <r>
    <x v="4"/>
    <x v="2"/>
    <x v="4"/>
    <n v="18"/>
    <n v="4"/>
    <n v="2"/>
    <n v="0"/>
    <m/>
  </r>
  <r>
    <x v="4"/>
    <x v="2"/>
    <x v="29"/>
    <n v="13"/>
    <n v="6"/>
    <n v="0"/>
    <n v="0"/>
    <m/>
  </r>
  <r>
    <x v="4"/>
    <x v="0"/>
    <x v="30"/>
    <n v="5"/>
    <n v="2"/>
    <n v="0"/>
    <n v="0"/>
    <m/>
  </r>
  <r>
    <x v="4"/>
    <x v="0"/>
    <x v="31"/>
    <n v="22"/>
    <n v="17"/>
    <n v="1"/>
    <n v="0"/>
    <m/>
  </r>
  <r>
    <x v="5"/>
    <x v="0"/>
    <x v="32"/>
    <n v="5"/>
    <n v="2"/>
    <n v="1"/>
    <n v="0"/>
    <m/>
  </r>
  <r>
    <x v="5"/>
    <x v="0"/>
    <x v="33"/>
    <n v="6"/>
    <n v="1"/>
    <n v="0"/>
    <n v="0"/>
    <m/>
  </r>
  <r>
    <x v="5"/>
    <x v="3"/>
    <x v="4"/>
    <n v="21"/>
    <n v="8"/>
    <n v="0"/>
    <n v="1"/>
    <s v="Falto relacionar el biologico"/>
  </r>
  <r>
    <x v="5"/>
    <x v="1"/>
    <x v="34"/>
    <n v="23"/>
    <n v="11"/>
    <n v="0"/>
    <n v="0"/>
    <m/>
  </r>
  <r>
    <x v="5"/>
    <x v="1"/>
    <x v="35"/>
    <n v="13"/>
    <n v="7"/>
    <n v="0"/>
    <n v="0"/>
    <m/>
  </r>
  <r>
    <x v="6"/>
    <x v="1"/>
    <x v="36"/>
    <n v="7"/>
    <n v="6"/>
    <n v="0"/>
    <n v="0"/>
    <m/>
  </r>
  <r>
    <x v="6"/>
    <x v="1"/>
    <x v="37"/>
    <n v="7"/>
    <n v="3"/>
    <n v="0"/>
    <n v="0"/>
    <m/>
  </r>
  <r>
    <x v="6"/>
    <x v="3"/>
    <x v="38"/>
    <n v="6"/>
    <n v="2"/>
    <n v="0"/>
    <n v="0"/>
    <m/>
  </r>
  <r>
    <x v="6"/>
    <x v="3"/>
    <x v="39"/>
    <n v="8"/>
    <n v="4"/>
    <n v="0"/>
    <n v="0"/>
    <m/>
  </r>
  <r>
    <x v="6"/>
    <x v="2"/>
    <x v="25"/>
    <n v="9"/>
    <n v="4"/>
    <n v="1"/>
    <n v="0"/>
    <m/>
  </r>
  <r>
    <x v="6"/>
    <x v="2"/>
    <x v="26"/>
    <n v="6"/>
    <n v="2"/>
    <n v="2"/>
    <n v="0"/>
    <m/>
  </r>
  <r>
    <x v="6"/>
    <x v="2"/>
    <x v="40"/>
    <n v="9"/>
    <n v="6"/>
    <n v="1"/>
    <n v="0"/>
    <m/>
  </r>
  <r>
    <x v="6"/>
    <x v="0"/>
    <x v="41"/>
    <n v="9"/>
    <n v="3"/>
    <n v="1"/>
    <n v="0"/>
    <m/>
  </r>
  <r>
    <x v="6"/>
    <x v="0"/>
    <x v="42"/>
    <n v="12"/>
    <n v="6"/>
    <n v="0"/>
    <n v="0"/>
    <m/>
  </r>
  <r>
    <x v="6"/>
    <x v="0"/>
    <x v="43"/>
    <n v="8"/>
    <n v="4"/>
    <n v="2"/>
    <n v="0"/>
    <m/>
  </r>
  <r>
    <x v="7"/>
    <x v="3"/>
    <x v="44"/>
    <n v="13"/>
    <n v="4"/>
    <n v="7"/>
    <n v="0"/>
    <m/>
  </r>
  <r>
    <x v="7"/>
    <x v="2"/>
    <x v="45"/>
    <n v="15"/>
    <n v="5"/>
    <n v="1"/>
    <n v="2"/>
    <s v="Falto relacionar los biologicos "/>
  </r>
  <r>
    <x v="7"/>
    <x v="0"/>
    <x v="46"/>
    <n v="22"/>
    <n v="11"/>
    <n v="1"/>
    <n v="0"/>
    <m/>
  </r>
  <r>
    <x v="7"/>
    <x v="1"/>
    <x v="47"/>
    <n v="17"/>
    <n v="6"/>
    <n v="1"/>
    <n v="3"/>
    <s v="No fueron relacionedos los tres biologicos "/>
  </r>
  <r>
    <x v="7"/>
    <x v="1"/>
    <x v="48"/>
    <n v="5"/>
    <n v="2"/>
    <n v="0"/>
    <n v="0"/>
    <m/>
  </r>
  <r>
    <x v="7"/>
    <x v="1"/>
    <x v="49"/>
    <n v="20"/>
    <n v="10"/>
    <n v="0"/>
    <n v="0"/>
    <m/>
  </r>
  <r>
    <x v="7"/>
    <x v="0"/>
    <x v="50"/>
    <n v="29"/>
    <n v="13"/>
    <n v="5"/>
    <n v="0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x v="0"/>
    <x v="0"/>
    <x v="0"/>
    <n v="15"/>
    <n v="11"/>
    <n v="3"/>
    <n v="0"/>
    <m/>
  </r>
  <r>
    <x v="0"/>
    <x v="1"/>
    <x v="1"/>
    <n v="18"/>
    <n v="9"/>
    <n v="1"/>
    <n v="0"/>
    <m/>
  </r>
  <r>
    <x v="0"/>
    <x v="1"/>
    <x v="2"/>
    <n v="12"/>
    <n v="5"/>
    <n v="3"/>
    <n v="0"/>
    <m/>
  </r>
  <r>
    <x v="1"/>
    <x v="0"/>
    <x v="3"/>
    <n v="20"/>
    <n v="10"/>
    <n v="0"/>
    <n v="0"/>
    <m/>
  </r>
  <r>
    <x v="1"/>
    <x v="0"/>
    <x v="4"/>
    <n v="12"/>
    <n v="3"/>
    <n v="0"/>
    <n v="0"/>
    <m/>
  </r>
  <r>
    <x v="1"/>
    <x v="2"/>
    <x v="5"/>
    <n v="6"/>
    <n v="2"/>
    <n v="0"/>
    <n v="3"/>
    <s v="Falto relacionar los biologicos "/>
  </r>
  <r>
    <x v="1"/>
    <x v="2"/>
    <x v="6"/>
    <n v="16"/>
    <n v="9"/>
    <n v="0"/>
    <n v="0"/>
    <m/>
  </r>
  <r>
    <x v="1"/>
    <x v="2"/>
    <x v="7"/>
    <n v="20"/>
    <n v="9"/>
    <n v="0"/>
    <n v="2"/>
    <s v="Falto relacionar los biologicos "/>
  </r>
  <r>
    <x v="1"/>
    <x v="2"/>
    <x v="8"/>
    <n v="12"/>
    <n v="6"/>
    <n v="1"/>
    <n v="1"/>
    <s v="Falto relacionar los biologicos "/>
  </r>
  <r>
    <x v="1"/>
    <x v="2"/>
    <x v="9"/>
    <n v="7"/>
    <n v="4"/>
    <n v="0"/>
    <n v="0"/>
    <m/>
  </r>
  <r>
    <x v="1"/>
    <x v="3"/>
    <x v="1"/>
    <n v="22"/>
    <n v="9"/>
    <n v="0"/>
    <n v="0"/>
    <m/>
  </r>
  <r>
    <x v="1"/>
    <x v="3"/>
    <x v="10"/>
    <n v="18"/>
    <n v="7"/>
    <n v="1"/>
    <n v="1"/>
    <s v="Falto relacionar el biologico"/>
  </r>
  <r>
    <x v="2"/>
    <x v="0"/>
    <x v="11"/>
    <n v="12"/>
    <n v="10"/>
    <n v="6"/>
    <n v="0"/>
    <m/>
  </r>
  <r>
    <x v="2"/>
    <x v="1"/>
    <x v="12"/>
    <n v="10"/>
    <n v="10"/>
    <n v="0"/>
    <n v="0"/>
    <m/>
  </r>
  <r>
    <x v="2"/>
    <x v="1"/>
    <x v="13"/>
    <n v="19"/>
    <n v="9"/>
    <n v="2"/>
    <n v="0"/>
    <m/>
  </r>
  <r>
    <x v="2"/>
    <x v="3"/>
    <x v="14"/>
    <n v="10"/>
    <n v="10"/>
    <n v="0"/>
    <n v="0"/>
    <m/>
  </r>
  <r>
    <x v="2"/>
    <x v="3"/>
    <x v="15"/>
    <n v="10"/>
    <n v="10"/>
    <n v="0"/>
    <n v="0"/>
    <m/>
  </r>
  <r>
    <x v="2"/>
    <x v="2"/>
    <x v="14"/>
    <n v="11"/>
    <n v="11"/>
    <n v="0"/>
    <n v="0"/>
    <m/>
  </r>
  <r>
    <x v="3"/>
    <x v="2"/>
    <x v="16"/>
    <n v="15"/>
    <n v="15"/>
    <n v="0"/>
    <n v="0"/>
    <m/>
  </r>
  <r>
    <x v="3"/>
    <x v="2"/>
    <x v="17"/>
    <n v="12"/>
    <n v="9"/>
    <n v="2"/>
    <n v="0"/>
    <m/>
  </r>
  <r>
    <x v="3"/>
    <x v="0"/>
    <x v="18"/>
    <n v="12"/>
    <n v="12"/>
    <n v="0"/>
    <n v="0"/>
    <m/>
  </r>
  <r>
    <x v="3"/>
    <x v="0"/>
    <x v="19"/>
    <n v="10"/>
    <n v="10"/>
    <n v="0"/>
    <n v="0"/>
    <m/>
  </r>
  <r>
    <x v="3"/>
    <x v="1"/>
    <x v="20"/>
    <n v="14"/>
    <n v="13"/>
    <n v="0"/>
    <n v="8"/>
    <s v="Se entregaron 10  vacunas y solo justificaron 2 "/>
  </r>
  <r>
    <x v="3"/>
    <x v="1"/>
    <x v="21"/>
    <n v="14"/>
    <n v="14"/>
    <n v="0"/>
    <n v="0"/>
    <m/>
  </r>
  <r>
    <x v="3"/>
    <x v="3"/>
    <x v="22"/>
    <n v="18"/>
    <n v="18"/>
    <n v="0"/>
    <n v="0"/>
    <m/>
  </r>
  <r>
    <x v="3"/>
    <x v="3"/>
    <x v="10"/>
    <n v="12"/>
    <n v="9"/>
    <n v="3"/>
    <n v="0"/>
    <m/>
  </r>
  <r>
    <x v="4"/>
    <x v="2"/>
    <x v="23"/>
    <n v="22"/>
    <n v="8"/>
    <n v="4"/>
    <n v="4"/>
    <s v="Falto relacionar los biologicos "/>
  </r>
  <r>
    <x v="4"/>
    <x v="1"/>
    <x v="24"/>
    <n v="25"/>
    <n v="4"/>
    <n v="7"/>
    <n v="0"/>
    <m/>
  </r>
  <r>
    <x v="4"/>
    <x v="3"/>
    <x v="25"/>
    <n v="17"/>
    <n v="6"/>
    <n v="0"/>
    <n v="0"/>
    <m/>
  </r>
  <r>
    <x v="4"/>
    <x v="3"/>
    <x v="26"/>
    <n v="17"/>
    <n v="8"/>
    <n v="0"/>
    <n v="0"/>
    <m/>
  </r>
  <r>
    <x v="4"/>
    <x v="3"/>
    <x v="27"/>
    <n v="17"/>
    <n v="4"/>
    <n v="1"/>
    <n v="1"/>
    <s v="Falto relacionar el biologico"/>
  </r>
  <r>
    <x v="4"/>
    <x v="3"/>
    <x v="28"/>
    <n v="15"/>
    <n v="6"/>
    <n v="4"/>
    <n v="1"/>
    <s v="Falto relacionar el biologico"/>
  </r>
  <r>
    <x v="4"/>
    <x v="3"/>
    <x v="10"/>
    <n v="4"/>
    <n v="3"/>
    <n v="0"/>
    <n v="0"/>
    <m/>
  </r>
  <r>
    <x v="4"/>
    <x v="2"/>
    <x v="4"/>
    <n v="18"/>
    <n v="4"/>
    <n v="2"/>
    <n v="0"/>
    <m/>
  </r>
  <r>
    <x v="4"/>
    <x v="2"/>
    <x v="29"/>
    <n v="13"/>
    <n v="6"/>
    <n v="0"/>
    <n v="0"/>
    <m/>
  </r>
  <r>
    <x v="4"/>
    <x v="0"/>
    <x v="30"/>
    <n v="5"/>
    <n v="2"/>
    <n v="0"/>
    <n v="0"/>
    <m/>
  </r>
  <r>
    <x v="4"/>
    <x v="0"/>
    <x v="31"/>
    <n v="22"/>
    <n v="17"/>
    <n v="1"/>
    <n v="0"/>
    <m/>
  </r>
  <r>
    <x v="5"/>
    <x v="0"/>
    <x v="32"/>
    <n v="5"/>
    <n v="2"/>
    <n v="1"/>
    <n v="0"/>
    <m/>
  </r>
  <r>
    <x v="5"/>
    <x v="0"/>
    <x v="33"/>
    <n v="6"/>
    <n v="1"/>
    <n v="0"/>
    <n v="0"/>
    <m/>
  </r>
  <r>
    <x v="5"/>
    <x v="3"/>
    <x v="4"/>
    <n v="21"/>
    <n v="8"/>
    <n v="0"/>
    <n v="1"/>
    <s v="Falto relacionar el biologico"/>
  </r>
  <r>
    <x v="5"/>
    <x v="1"/>
    <x v="34"/>
    <n v="23"/>
    <n v="11"/>
    <n v="0"/>
    <n v="0"/>
    <m/>
  </r>
  <r>
    <x v="5"/>
    <x v="1"/>
    <x v="35"/>
    <n v="13"/>
    <n v="7"/>
    <n v="0"/>
    <n v="0"/>
    <m/>
  </r>
  <r>
    <x v="6"/>
    <x v="1"/>
    <x v="36"/>
    <n v="7"/>
    <n v="6"/>
    <n v="0"/>
    <n v="0"/>
    <m/>
  </r>
  <r>
    <x v="6"/>
    <x v="1"/>
    <x v="37"/>
    <n v="7"/>
    <n v="3"/>
    <n v="0"/>
    <n v="0"/>
    <m/>
  </r>
  <r>
    <x v="6"/>
    <x v="3"/>
    <x v="38"/>
    <n v="6"/>
    <n v="2"/>
    <n v="0"/>
    <n v="0"/>
    <m/>
  </r>
  <r>
    <x v="6"/>
    <x v="3"/>
    <x v="39"/>
    <n v="8"/>
    <n v="4"/>
    <n v="0"/>
    <n v="0"/>
    <m/>
  </r>
  <r>
    <x v="6"/>
    <x v="2"/>
    <x v="25"/>
    <n v="9"/>
    <n v="4"/>
    <n v="1"/>
    <n v="0"/>
    <m/>
  </r>
  <r>
    <x v="6"/>
    <x v="2"/>
    <x v="26"/>
    <n v="6"/>
    <n v="2"/>
    <n v="2"/>
    <n v="0"/>
    <m/>
  </r>
  <r>
    <x v="6"/>
    <x v="2"/>
    <x v="40"/>
    <n v="9"/>
    <n v="6"/>
    <n v="1"/>
    <n v="0"/>
    <m/>
  </r>
  <r>
    <x v="6"/>
    <x v="0"/>
    <x v="41"/>
    <n v="9"/>
    <n v="3"/>
    <n v="1"/>
    <n v="0"/>
    <m/>
  </r>
  <r>
    <x v="6"/>
    <x v="0"/>
    <x v="42"/>
    <n v="12"/>
    <n v="6"/>
    <n v="0"/>
    <n v="0"/>
    <m/>
  </r>
  <r>
    <x v="6"/>
    <x v="0"/>
    <x v="43"/>
    <n v="8"/>
    <n v="4"/>
    <n v="2"/>
    <n v="0"/>
    <m/>
  </r>
  <r>
    <x v="7"/>
    <x v="3"/>
    <x v="44"/>
    <n v="13"/>
    <n v="4"/>
    <n v="7"/>
    <n v="0"/>
    <m/>
  </r>
  <r>
    <x v="7"/>
    <x v="2"/>
    <x v="45"/>
    <n v="15"/>
    <n v="5"/>
    <n v="1"/>
    <n v="2"/>
    <s v="Falto relacionar los biologicos "/>
  </r>
  <r>
    <x v="7"/>
    <x v="0"/>
    <x v="46"/>
    <n v="22"/>
    <n v="11"/>
    <n v="1"/>
    <n v="0"/>
    <m/>
  </r>
  <r>
    <x v="7"/>
    <x v="1"/>
    <x v="47"/>
    <n v="17"/>
    <n v="6"/>
    <n v="1"/>
    <n v="3"/>
    <s v="No fueron relacionedos los tres biologicos "/>
  </r>
  <r>
    <x v="7"/>
    <x v="1"/>
    <x v="48"/>
    <n v="5"/>
    <n v="2"/>
    <n v="0"/>
    <n v="0"/>
    <m/>
  </r>
  <r>
    <x v="7"/>
    <x v="1"/>
    <x v="49"/>
    <n v="20"/>
    <n v="10"/>
    <n v="0"/>
    <n v="0"/>
    <m/>
  </r>
  <r>
    <x v="7"/>
    <x v="0"/>
    <x v="50"/>
    <n v="29"/>
    <n v="13"/>
    <n v="5"/>
    <n v="0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x v="0"/>
    <x v="0"/>
    <x v="0"/>
    <n v="15"/>
    <n v="11"/>
    <n v="3"/>
    <n v="0"/>
    <m/>
  </r>
  <r>
    <x v="0"/>
    <x v="1"/>
    <x v="1"/>
    <n v="18"/>
    <n v="9"/>
    <n v="1"/>
    <n v="0"/>
    <m/>
  </r>
  <r>
    <x v="0"/>
    <x v="1"/>
    <x v="2"/>
    <n v="12"/>
    <n v="5"/>
    <n v="3"/>
    <n v="0"/>
    <m/>
  </r>
  <r>
    <x v="1"/>
    <x v="0"/>
    <x v="3"/>
    <n v="20"/>
    <n v="10"/>
    <n v="0"/>
    <n v="0"/>
    <m/>
  </r>
  <r>
    <x v="1"/>
    <x v="0"/>
    <x v="4"/>
    <n v="12"/>
    <n v="3"/>
    <n v="0"/>
    <n v="0"/>
    <m/>
  </r>
  <r>
    <x v="1"/>
    <x v="2"/>
    <x v="5"/>
    <n v="6"/>
    <n v="2"/>
    <n v="0"/>
    <n v="3"/>
    <s v="Falto relacionar los biologicos "/>
  </r>
  <r>
    <x v="1"/>
    <x v="2"/>
    <x v="6"/>
    <n v="16"/>
    <n v="9"/>
    <n v="0"/>
    <n v="0"/>
    <m/>
  </r>
  <r>
    <x v="1"/>
    <x v="2"/>
    <x v="7"/>
    <n v="20"/>
    <n v="9"/>
    <n v="0"/>
    <n v="2"/>
    <s v="Falto relacionar los biologicos "/>
  </r>
  <r>
    <x v="1"/>
    <x v="2"/>
    <x v="8"/>
    <n v="12"/>
    <n v="6"/>
    <n v="1"/>
    <n v="1"/>
    <s v="Falto relacionar los biologicos "/>
  </r>
  <r>
    <x v="1"/>
    <x v="2"/>
    <x v="9"/>
    <n v="7"/>
    <n v="4"/>
    <n v="0"/>
    <n v="0"/>
    <m/>
  </r>
  <r>
    <x v="1"/>
    <x v="3"/>
    <x v="1"/>
    <n v="22"/>
    <n v="9"/>
    <n v="0"/>
    <n v="0"/>
    <m/>
  </r>
  <r>
    <x v="1"/>
    <x v="3"/>
    <x v="10"/>
    <n v="18"/>
    <n v="7"/>
    <n v="1"/>
    <n v="1"/>
    <s v="Falto relacionar el biologico"/>
  </r>
  <r>
    <x v="2"/>
    <x v="0"/>
    <x v="11"/>
    <n v="12"/>
    <n v="10"/>
    <n v="6"/>
    <n v="0"/>
    <m/>
  </r>
  <r>
    <x v="2"/>
    <x v="1"/>
    <x v="12"/>
    <n v="10"/>
    <n v="10"/>
    <n v="0"/>
    <n v="0"/>
    <m/>
  </r>
  <r>
    <x v="2"/>
    <x v="1"/>
    <x v="13"/>
    <n v="19"/>
    <n v="9"/>
    <n v="2"/>
    <n v="0"/>
    <m/>
  </r>
  <r>
    <x v="2"/>
    <x v="3"/>
    <x v="14"/>
    <n v="10"/>
    <n v="10"/>
    <n v="0"/>
    <n v="0"/>
    <m/>
  </r>
  <r>
    <x v="2"/>
    <x v="3"/>
    <x v="15"/>
    <n v="10"/>
    <n v="10"/>
    <n v="0"/>
    <n v="0"/>
    <m/>
  </r>
  <r>
    <x v="2"/>
    <x v="2"/>
    <x v="14"/>
    <n v="11"/>
    <n v="11"/>
    <n v="0"/>
    <n v="0"/>
    <m/>
  </r>
  <r>
    <x v="3"/>
    <x v="2"/>
    <x v="16"/>
    <n v="15"/>
    <n v="15"/>
    <n v="0"/>
    <n v="0"/>
    <m/>
  </r>
  <r>
    <x v="3"/>
    <x v="2"/>
    <x v="17"/>
    <n v="12"/>
    <n v="9"/>
    <n v="2"/>
    <n v="0"/>
    <m/>
  </r>
  <r>
    <x v="3"/>
    <x v="0"/>
    <x v="18"/>
    <n v="12"/>
    <n v="12"/>
    <n v="0"/>
    <n v="0"/>
    <m/>
  </r>
  <r>
    <x v="3"/>
    <x v="0"/>
    <x v="19"/>
    <n v="10"/>
    <n v="10"/>
    <n v="0"/>
    <n v="0"/>
    <m/>
  </r>
  <r>
    <x v="3"/>
    <x v="1"/>
    <x v="20"/>
    <n v="14"/>
    <n v="13"/>
    <n v="0"/>
    <n v="8"/>
    <s v="Se entregaron 10  vacunas y solo justificaron 2 "/>
  </r>
  <r>
    <x v="3"/>
    <x v="1"/>
    <x v="21"/>
    <n v="14"/>
    <n v="14"/>
    <n v="0"/>
    <n v="0"/>
    <m/>
  </r>
  <r>
    <x v="3"/>
    <x v="3"/>
    <x v="22"/>
    <n v="18"/>
    <n v="18"/>
    <n v="0"/>
    <n v="0"/>
    <m/>
  </r>
  <r>
    <x v="3"/>
    <x v="3"/>
    <x v="10"/>
    <n v="12"/>
    <n v="9"/>
    <n v="3"/>
    <n v="0"/>
    <m/>
  </r>
  <r>
    <x v="4"/>
    <x v="2"/>
    <x v="23"/>
    <n v="22"/>
    <n v="8"/>
    <n v="4"/>
    <n v="4"/>
    <s v="Falto relacionar los biologicos "/>
  </r>
  <r>
    <x v="4"/>
    <x v="1"/>
    <x v="24"/>
    <n v="25"/>
    <n v="4"/>
    <n v="7"/>
    <n v="0"/>
    <m/>
  </r>
  <r>
    <x v="4"/>
    <x v="3"/>
    <x v="25"/>
    <n v="17"/>
    <n v="6"/>
    <n v="0"/>
    <n v="0"/>
    <m/>
  </r>
  <r>
    <x v="4"/>
    <x v="3"/>
    <x v="26"/>
    <n v="17"/>
    <n v="8"/>
    <n v="0"/>
    <n v="0"/>
    <m/>
  </r>
  <r>
    <x v="4"/>
    <x v="3"/>
    <x v="27"/>
    <n v="17"/>
    <n v="4"/>
    <n v="1"/>
    <n v="1"/>
    <s v="Falto relacionar el biologico"/>
  </r>
  <r>
    <x v="4"/>
    <x v="3"/>
    <x v="28"/>
    <n v="15"/>
    <n v="6"/>
    <n v="4"/>
    <n v="1"/>
    <s v="Falto relacionar el biologico"/>
  </r>
  <r>
    <x v="4"/>
    <x v="3"/>
    <x v="10"/>
    <n v="4"/>
    <n v="3"/>
    <n v="0"/>
    <n v="0"/>
    <m/>
  </r>
  <r>
    <x v="4"/>
    <x v="2"/>
    <x v="4"/>
    <n v="18"/>
    <n v="4"/>
    <n v="2"/>
    <n v="0"/>
    <m/>
  </r>
  <r>
    <x v="4"/>
    <x v="2"/>
    <x v="29"/>
    <n v="13"/>
    <n v="6"/>
    <n v="0"/>
    <n v="0"/>
    <m/>
  </r>
  <r>
    <x v="4"/>
    <x v="0"/>
    <x v="30"/>
    <n v="5"/>
    <n v="2"/>
    <n v="0"/>
    <n v="0"/>
    <m/>
  </r>
  <r>
    <x v="4"/>
    <x v="0"/>
    <x v="31"/>
    <n v="22"/>
    <n v="17"/>
    <n v="1"/>
    <n v="0"/>
    <m/>
  </r>
  <r>
    <x v="5"/>
    <x v="0"/>
    <x v="32"/>
    <n v="5"/>
    <n v="2"/>
    <n v="1"/>
    <n v="0"/>
    <m/>
  </r>
  <r>
    <x v="5"/>
    <x v="0"/>
    <x v="33"/>
    <n v="6"/>
    <n v="1"/>
    <n v="0"/>
    <n v="0"/>
    <m/>
  </r>
  <r>
    <x v="5"/>
    <x v="3"/>
    <x v="4"/>
    <n v="21"/>
    <n v="8"/>
    <n v="0"/>
    <n v="1"/>
    <s v="Falto relacionar el biologico"/>
  </r>
  <r>
    <x v="5"/>
    <x v="1"/>
    <x v="34"/>
    <n v="23"/>
    <n v="11"/>
    <n v="0"/>
    <n v="0"/>
    <m/>
  </r>
  <r>
    <x v="5"/>
    <x v="1"/>
    <x v="35"/>
    <n v="13"/>
    <n v="7"/>
    <n v="0"/>
    <n v="0"/>
    <m/>
  </r>
  <r>
    <x v="6"/>
    <x v="1"/>
    <x v="36"/>
    <n v="7"/>
    <n v="6"/>
    <n v="0"/>
    <n v="0"/>
    <m/>
  </r>
  <r>
    <x v="6"/>
    <x v="1"/>
    <x v="37"/>
    <n v="7"/>
    <n v="3"/>
    <n v="0"/>
    <n v="0"/>
    <m/>
  </r>
  <r>
    <x v="6"/>
    <x v="3"/>
    <x v="38"/>
    <n v="6"/>
    <n v="2"/>
    <n v="0"/>
    <n v="0"/>
    <m/>
  </r>
  <r>
    <x v="6"/>
    <x v="3"/>
    <x v="39"/>
    <n v="8"/>
    <n v="4"/>
    <n v="0"/>
    <n v="0"/>
    <m/>
  </r>
  <r>
    <x v="6"/>
    <x v="2"/>
    <x v="25"/>
    <n v="9"/>
    <n v="4"/>
    <n v="1"/>
    <n v="0"/>
    <m/>
  </r>
  <r>
    <x v="6"/>
    <x v="2"/>
    <x v="26"/>
    <n v="6"/>
    <n v="2"/>
    <n v="2"/>
    <n v="0"/>
    <m/>
  </r>
  <r>
    <x v="6"/>
    <x v="2"/>
    <x v="40"/>
    <n v="9"/>
    <n v="6"/>
    <n v="1"/>
    <n v="0"/>
    <m/>
  </r>
  <r>
    <x v="6"/>
    <x v="0"/>
    <x v="41"/>
    <n v="9"/>
    <n v="3"/>
    <n v="1"/>
    <n v="0"/>
    <m/>
  </r>
  <r>
    <x v="6"/>
    <x v="0"/>
    <x v="42"/>
    <n v="12"/>
    <n v="6"/>
    <n v="0"/>
    <n v="0"/>
    <m/>
  </r>
  <r>
    <x v="6"/>
    <x v="0"/>
    <x v="43"/>
    <n v="8"/>
    <n v="4"/>
    <n v="2"/>
    <n v="0"/>
    <m/>
  </r>
  <r>
    <x v="7"/>
    <x v="3"/>
    <x v="44"/>
    <n v="13"/>
    <n v="4"/>
    <n v="7"/>
    <n v="0"/>
    <m/>
  </r>
  <r>
    <x v="7"/>
    <x v="2"/>
    <x v="45"/>
    <n v="15"/>
    <n v="5"/>
    <n v="1"/>
    <n v="2"/>
    <s v="Falto relacionar los biologicos "/>
  </r>
  <r>
    <x v="7"/>
    <x v="0"/>
    <x v="46"/>
    <n v="22"/>
    <n v="11"/>
    <n v="1"/>
    <n v="0"/>
    <m/>
  </r>
  <r>
    <x v="7"/>
    <x v="1"/>
    <x v="47"/>
    <n v="17"/>
    <n v="6"/>
    <n v="1"/>
    <n v="3"/>
    <s v="No fueron relacionedos los tres biologicos "/>
  </r>
  <r>
    <x v="7"/>
    <x v="1"/>
    <x v="48"/>
    <n v="5"/>
    <n v="2"/>
    <n v="0"/>
    <n v="0"/>
    <m/>
  </r>
  <r>
    <x v="7"/>
    <x v="1"/>
    <x v="49"/>
    <n v="20"/>
    <n v="10"/>
    <n v="0"/>
    <n v="0"/>
    <m/>
  </r>
  <r>
    <x v="7"/>
    <x v="0"/>
    <x v="50"/>
    <n v="29"/>
    <n v="13"/>
    <n v="5"/>
    <n v="0"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x v="0"/>
    <x v="0"/>
    <x v="0"/>
    <n v="15"/>
    <n v="11"/>
    <n v="4"/>
    <n v="0"/>
    <m/>
  </r>
  <r>
    <x v="0"/>
    <x v="1"/>
    <x v="1"/>
    <n v="18"/>
    <n v="9"/>
    <n v="1"/>
    <n v="0"/>
    <m/>
  </r>
  <r>
    <x v="0"/>
    <x v="1"/>
    <x v="2"/>
    <n v="12"/>
    <n v="5"/>
    <n v="3"/>
    <n v="0"/>
    <m/>
  </r>
  <r>
    <x v="1"/>
    <x v="2"/>
    <x v="3"/>
    <n v="20"/>
    <n v="9"/>
    <n v="0"/>
    <n v="2"/>
    <s v="Falto relacionar los biologicos "/>
  </r>
  <r>
    <x v="1"/>
    <x v="2"/>
    <x v="4"/>
    <n v="16"/>
    <n v="9"/>
    <n v="0"/>
    <n v="0"/>
    <m/>
  </r>
  <r>
    <x v="1"/>
    <x v="2"/>
    <x v="5"/>
    <n v="12"/>
    <n v="6"/>
    <n v="1"/>
    <n v="1"/>
    <s v="Falto relacionar los biologicos "/>
  </r>
  <r>
    <x v="1"/>
    <x v="2"/>
    <x v="6"/>
    <n v="7"/>
    <n v="4"/>
    <n v="0"/>
    <n v="0"/>
    <m/>
  </r>
  <r>
    <x v="1"/>
    <x v="2"/>
    <x v="7"/>
    <n v="6"/>
    <n v="2"/>
    <n v="0"/>
    <n v="3"/>
    <s v="Falto relacionar los biologicos "/>
  </r>
  <r>
    <x v="1"/>
    <x v="3"/>
    <x v="1"/>
    <n v="22"/>
    <n v="9"/>
    <n v="0"/>
    <n v="0"/>
    <m/>
  </r>
  <r>
    <x v="1"/>
    <x v="3"/>
    <x v="8"/>
    <n v="18"/>
    <n v="7"/>
    <n v="1"/>
    <n v="1"/>
    <s v="Falto relacionar el biologico"/>
  </r>
  <r>
    <x v="1"/>
    <x v="0"/>
    <x v="9"/>
    <n v="20"/>
    <n v="10"/>
    <n v="0"/>
    <n v="0"/>
    <m/>
  </r>
  <r>
    <x v="1"/>
    <x v="0"/>
    <x v="10"/>
    <n v="12"/>
    <n v="3"/>
    <n v="0"/>
    <n v="0"/>
    <m/>
  </r>
  <r>
    <x v="2"/>
    <x v="2"/>
    <x v="11"/>
    <n v="11"/>
    <n v="11"/>
    <n v="0"/>
    <n v="0"/>
    <m/>
  </r>
  <r>
    <x v="2"/>
    <x v="3"/>
    <x v="11"/>
    <n v="10"/>
    <n v="10"/>
    <n v="0"/>
    <n v="0"/>
    <m/>
  </r>
  <r>
    <x v="2"/>
    <x v="3"/>
    <x v="12"/>
    <n v="10"/>
    <n v="10"/>
    <n v="0"/>
    <n v="0"/>
    <m/>
  </r>
  <r>
    <x v="2"/>
    <x v="1"/>
    <x v="13"/>
    <n v="19"/>
    <n v="9"/>
    <n v="2"/>
    <n v="0"/>
    <m/>
  </r>
  <r>
    <x v="2"/>
    <x v="1"/>
    <x v="14"/>
    <n v="10"/>
    <n v="10"/>
    <n v="0"/>
    <n v="0"/>
    <m/>
  </r>
  <r>
    <x v="2"/>
    <x v="0"/>
    <x v="15"/>
    <n v="12"/>
    <n v="10"/>
    <n v="6"/>
    <n v="0"/>
    <m/>
  </r>
  <r>
    <x v="3"/>
    <x v="3"/>
    <x v="16"/>
    <n v="18"/>
    <n v="18"/>
    <n v="0"/>
    <n v="0"/>
    <m/>
  </r>
  <r>
    <x v="3"/>
    <x v="2"/>
    <x v="17"/>
    <n v="15"/>
    <n v="15"/>
    <n v="0"/>
    <n v="0"/>
    <m/>
  </r>
  <r>
    <x v="3"/>
    <x v="1"/>
    <x v="18"/>
    <n v="14"/>
    <n v="13"/>
    <n v="0"/>
    <n v="8"/>
    <s v="Se entregaron 10  vacunas y solo justificaron 2 "/>
  </r>
  <r>
    <x v="3"/>
    <x v="1"/>
    <x v="19"/>
    <n v="14"/>
    <n v="14"/>
    <n v="0"/>
    <n v="0"/>
    <m/>
  </r>
  <r>
    <x v="3"/>
    <x v="3"/>
    <x v="8"/>
    <n v="12"/>
    <n v="9"/>
    <n v="3"/>
    <n v="0"/>
    <m/>
  </r>
  <r>
    <x v="3"/>
    <x v="2"/>
    <x v="20"/>
    <n v="12"/>
    <n v="9"/>
    <n v="2"/>
    <n v="0"/>
    <m/>
  </r>
  <r>
    <x v="3"/>
    <x v="0"/>
    <x v="21"/>
    <n v="12"/>
    <n v="12"/>
    <n v="0"/>
    <n v="0"/>
    <m/>
  </r>
  <r>
    <x v="3"/>
    <x v="0"/>
    <x v="22"/>
    <n v="10"/>
    <n v="10"/>
    <n v="0"/>
    <n v="0"/>
    <m/>
  </r>
  <r>
    <x v="4"/>
    <x v="1"/>
    <x v="23"/>
    <n v="25"/>
    <n v="4"/>
    <n v="7"/>
    <n v="0"/>
    <m/>
  </r>
  <r>
    <x v="4"/>
    <x v="2"/>
    <x v="24"/>
    <n v="22"/>
    <n v="8"/>
    <n v="4"/>
    <n v="4"/>
    <s v="Falto relacionar los biologicos "/>
  </r>
  <r>
    <x v="4"/>
    <x v="0"/>
    <x v="25"/>
    <n v="22"/>
    <n v="17"/>
    <n v="1"/>
    <n v="0"/>
    <m/>
  </r>
  <r>
    <x v="4"/>
    <x v="2"/>
    <x v="10"/>
    <n v="18"/>
    <n v="4"/>
    <n v="2"/>
    <n v="0"/>
    <m/>
  </r>
  <r>
    <x v="4"/>
    <x v="3"/>
    <x v="26"/>
    <n v="17"/>
    <n v="4"/>
    <n v="1"/>
    <n v="1"/>
    <s v="Falto relacionar el biologico"/>
  </r>
  <r>
    <x v="4"/>
    <x v="3"/>
    <x v="27"/>
    <n v="17"/>
    <n v="6"/>
    <n v="0"/>
    <n v="0"/>
    <m/>
  </r>
  <r>
    <x v="4"/>
    <x v="3"/>
    <x v="28"/>
    <n v="17"/>
    <n v="8"/>
    <n v="0"/>
    <n v="0"/>
    <m/>
  </r>
  <r>
    <x v="4"/>
    <x v="3"/>
    <x v="29"/>
    <n v="15"/>
    <n v="6"/>
    <n v="4"/>
    <n v="1"/>
    <s v="Falto relacionar el biologico"/>
  </r>
  <r>
    <x v="4"/>
    <x v="2"/>
    <x v="30"/>
    <n v="13"/>
    <n v="6"/>
    <n v="0"/>
    <n v="0"/>
    <m/>
  </r>
  <r>
    <x v="4"/>
    <x v="0"/>
    <x v="31"/>
    <n v="5"/>
    <n v="2"/>
    <n v="0"/>
    <n v="0"/>
    <m/>
  </r>
  <r>
    <x v="4"/>
    <x v="3"/>
    <x v="8"/>
    <n v="4"/>
    <n v="3"/>
    <n v="0"/>
    <n v="0"/>
    <m/>
  </r>
  <r>
    <x v="5"/>
    <x v="1"/>
    <x v="32"/>
    <n v="23"/>
    <n v="11"/>
    <n v="0"/>
    <n v="0"/>
    <m/>
  </r>
  <r>
    <x v="5"/>
    <x v="3"/>
    <x v="10"/>
    <n v="21"/>
    <n v="8"/>
    <n v="0"/>
    <n v="1"/>
    <s v="Falto relacionar el biologico"/>
  </r>
  <r>
    <x v="5"/>
    <x v="1"/>
    <x v="33"/>
    <n v="13"/>
    <n v="7"/>
    <n v="0"/>
    <n v="0"/>
    <m/>
  </r>
  <r>
    <x v="5"/>
    <x v="0"/>
    <x v="34"/>
    <n v="6"/>
    <n v="1"/>
    <n v="0"/>
    <n v="0"/>
    <m/>
  </r>
  <r>
    <x v="5"/>
    <x v="0"/>
    <x v="35"/>
    <n v="5"/>
    <n v="2"/>
    <n v="1"/>
    <n v="0"/>
    <m/>
  </r>
  <r>
    <x v="6"/>
    <x v="0"/>
    <x v="36"/>
    <n v="12"/>
    <n v="6"/>
    <n v="0"/>
    <n v="0"/>
    <m/>
  </r>
  <r>
    <x v="6"/>
    <x v="0"/>
    <x v="37"/>
    <n v="9"/>
    <n v="3"/>
    <n v="1"/>
    <n v="0"/>
    <m/>
  </r>
  <r>
    <x v="6"/>
    <x v="2"/>
    <x v="27"/>
    <n v="9"/>
    <n v="4"/>
    <n v="1"/>
    <n v="0"/>
    <m/>
  </r>
  <r>
    <x v="6"/>
    <x v="2"/>
    <x v="38"/>
    <n v="9"/>
    <n v="6"/>
    <n v="1"/>
    <n v="0"/>
    <m/>
  </r>
  <r>
    <x v="6"/>
    <x v="0"/>
    <x v="39"/>
    <n v="8"/>
    <n v="4"/>
    <n v="2"/>
    <n v="0"/>
    <m/>
  </r>
  <r>
    <x v="6"/>
    <x v="3"/>
    <x v="40"/>
    <n v="8"/>
    <n v="4"/>
    <n v="0"/>
    <n v="0"/>
    <m/>
  </r>
  <r>
    <x v="6"/>
    <x v="1"/>
    <x v="41"/>
    <n v="7"/>
    <n v="6"/>
    <n v="0"/>
    <n v="0"/>
    <m/>
  </r>
  <r>
    <x v="6"/>
    <x v="1"/>
    <x v="42"/>
    <n v="7"/>
    <n v="3"/>
    <n v="0"/>
    <n v="0"/>
    <m/>
  </r>
  <r>
    <x v="6"/>
    <x v="2"/>
    <x v="28"/>
    <n v="6"/>
    <n v="2"/>
    <n v="2"/>
    <n v="0"/>
    <m/>
  </r>
  <r>
    <x v="6"/>
    <x v="3"/>
    <x v="43"/>
    <n v="6"/>
    <n v="2"/>
    <n v="0"/>
    <n v="0"/>
    <m/>
  </r>
  <r>
    <x v="7"/>
    <x v="0"/>
    <x v="44"/>
    <n v="29"/>
    <n v="13"/>
    <n v="5"/>
    <n v="0"/>
    <m/>
  </r>
  <r>
    <x v="7"/>
    <x v="0"/>
    <x v="45"/>
    <n v="22"/>
    <n v="11"/>
    <n v="1"/>
    <n v="0"/>
    <m/>
  </r>
  <r>
    <x v="7"/>
    <x v="1"/>
    <x v="46"/>
    <n v="20"/>
    <n v="10"/>
    <n v="0"/>
    <n v="0"/>
    <m/>
  </r>
  <r>
    <x v="7"/>
    <x v="1"/>
    <x v="47"/>
    <n v="17"/>
    <n v="6"/>
    <n v="1"/>
    <n v="3"/>
    <s v="No fueron relacionedos los tres biologicos "/>
  </r>
  <r>
    <x v="7"/>
    <x v="2"/>
    <x v="48"/>
    <n v="15"/>
    <n v="5"/>
    <n v="1"/>
    <n v="2"/>
    <s v="Falto relacionar los biologicos "/>
  </r>
  <r>
    <x v="7"/>
    <x v="3"/>
    <x v="49"/>
    <n v="13"/>
    <n v="4"/>
    <n v="7"/>
    <n v="0"/>
    <m/>
  </r>
  <r>
    <x v="7"/>
    <x v="1"/>
    <x v="50"/>
    <n v="5"/>
    <n v="2"/>
    <n v="0"/>
    <n v="0"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">
  <r>
    <x v="0"/>
    <x v="0"/>
    <x v="0"/>
    <n v="15"/>
    <n v="11"/>
    <n v="4"/>
    <n v="0"/>
    <m/>
    <m/>
  </r>
  <r>
    <x v="1"/>
    <x v="0"/>
    <x v="1"/>
    <n v="20"/>
    <n v="10"/>
    <n v="0"/>
    <n v="0"/>
    <m/>
    <m/>
  </r>
  <r>
    <x v="1"/>
    <x v="0"/>
    <x v="2"/>
    <n v="12"/>
    <n v="3"/>
    <n v="0"/>
    <n v="0"/>
    <m/>
    <m/>
  </r>
  <r>
    <x v="2"/>
    <x v="0"/>
    <x v="3"/>
    <n v="12"/>
    <n v="10"/>
    <n v="6"/>
    <n v="0"/>
    <m/>
    <m/>
  </r>
  <r>
    <x v="3"/>
    <x v="0"/>
    <x v="4"/>
    <n v="12"/>
    <n v="12"/>
    <n v="0"/>
    <n v="0"/>
    <m/>
    <m/>
  </r>
  <r>
    <x v="3"/>
    <x v="0"/>
    <x v="5"/>
    <n v="10"/>
    <n v="10"/>
    <n v="0"/>
    <n v="0"/>
    <m/>
    <m/>
  </r>
  <r>
    <x v="4"/>
    <x v="0"/>
    <x v="6"/>
    <n v="22"/>
    <n v="17"/>
    <n v="1"/>
    <n v="0"/>
    <m/>
    <m/>
  </r>
  <r>
    <x v="4"/>
    <x v="0"/>
    <x v="7"/>
    <n v="5"/>
    <n v="2"/>
    <n v="0"/>
    <n v="0"/>
    <m/>
    <m/>
  </r>
  <r>
    <x v="5"/>
    <x v="0"/>
    <x v="8"/>
    <n v="6"/>
    <n v="1"/>
    <n v="0"/>
    <n v="0"/>
    <m/>
    <m/>
  </r>
  <r>
    <x v="5"/>
    <x v="0"/>
    <x v="9"/>
    <n v="5"/>
    <n v="2"/>
    <n v="1"/>
    <n v="0"/>
    <m/>
    <m/>
  </r>
  <r>
    <x v="6"/>
    <x v="0"/>
    <x v="10"/>
    <n v="12"/>
    <n v="6"/>
    <n v="0"/>
    <n v="0"/>
    <m/>
    <m/>
  </r>
  <r>
    <x v="6"/>
    <x v="0"/>
    <x v="11"/>
    <n v="9"/>
    <n v="3"/>
    <n v="1"/>
    <n v="0"/>
    <m/>
    <m/>
  </r>
  <r>
    <x v="6"/>
    <x v="0"/>
    <x v="12"/>
    <n v="8"/>
    <n v="4"/>
    <n v="2"/>
    <n v="0"/>
    <m/>
    <m/>
  </r>
  <r>
    <x v="7"/>
    <x v="0"/>
    <x v="13"/>
    <n v="29"/>
    <n v="13"/>
    <n v="5"/>
    <n v="0"/>
    <m/>
    <m/>
  </r>
  <r>
    <x v="7"/>
    <x v="0"/>
    <x v="14"/>
    <n v="22"/>
    <n v="11"/>
    <n v="1"/>
    <n v="0"/>
    <m/>
    <m/>
  </r>
  <r>
    <x v="0"/>
    <x v="1"/>
    <x v="15"/>
    <n v="18"/>
    <n v="9"/>
    <n v="1"/>
    <n v="0"/>
    <m/>
    <m/>
  </r>
  <r>
    <x v="0"/>
    <x v="1"/>
    <x v="16"/>
    <n v="12"/>
    <n v="5"/>
    <n v="3"/>
    <n v="0"/>
    <m/>
    <m/>
  </r>
  <r>
    <x v="2"/>
    <x v="1"/>
    <x v="17"/>
    <n v="19"/>
    <n v="9"/>
    <n v="2"/>
    <n v="0"/>
    <m/>
    <m/>
  </r>
  <r>
    <x v="2"/>
    <x v="1"/>
    <x v="18"/>
    <n v="10"/>
    <n v="10"/>
    <n v="0"/>
    <n v="0"/>
    <m/>
    <m/>
  </r>
  <r>
    <x v="3"/>
    <x v="1"/>
    <x v="19"/>
    <n v="14"/>
    <n v="13"/>
    <n v="0"/>
    <n v="8"/>
    <s v="Se entregaron 10  vacunas y solo justificaron 2 "/>
    <m/>
  </r>
  <r>
    <x v="3"/>
    <x v="1"/>
    <x v="20"/>
    <n v="14"/>
    <n v="14"/>
    <n v="0"/>
    <n v="0"/>
    <m/>
    <m/>
  </r>
  <r>
    <x v="4"/>
    <x v="1"/>
    <x v="21"/>
    <n v="25"/>
    <n v="4"/>
    <n v="7"/>
    <n v="0"/>
    <m/>
    <m/>
  </r>
  <r>
    <x v="5"/>
    <x v="1"/>
    <x v="22"/>
    <n v="23"/>
    <n v="11"/>
    <n v="0"/>
    <n v="0"/>
    <m/>
    <m/>
  </r>
  <r>
    <x v="5"/>
    <x v="1"/>
    <x v="23"/>
    <n v="13"/>
    <n v="7"/>
    <n v="0"/>
    <n v="0"/>
    <m/>
    <m/>
  </r>
  <r>
    <x v="6"/>
    <x v="1"/>
    <x v="24"/>
    <n v="7"/>
    <n v="6"/>
    <n v="0"/>
    <n v="0"/>
    <m/>
    <m/>
  </r>
  <r>
    <x v="6"/>
    <x v="1"/>
    <x v="25"/>
    <n v="7"/>
    <n v="3"/>
    <n v="0"/>
    <n v="0"/>
    <m/>
    <m/>
  </r>
  <r>
    <x v="7"/>
    <x v="1"/>
    <x v="26"/>
    <n v="20"/>
    <n v="10"/>
    <n v="0"/>
    <n v="0"/>
    <m/>
    <m/>
  </r>
  <r>
    <x v="7"/>
    <x v="1"/>
    <x v="27"/>
    <n v="17"/>
    <n v="6"/>
    <n v="1"/>
    <n v="3"/>
    <s v="No fueron relacionedos los tres biologicos "/>
    <m/>
  </r>
  <r>
    <x v="7"/>
    <x v="1"/>
    <x v="28"/>
    <n v="5"/>
    <n v="2"/>
    <n v="0"/>
    <n v="0"/>
    <m/>
    <m/>
  </r>
  <r>
    <x v="1"/>
    <x v="2"/>
    <x v="15"/>
    <n v="22"/>
    <n v="9"/>
    <n v="0"/>
    <n v="0"/>
    <m/>
    <m/>
  </r>
  <r>
    <x v="1"/>
    <x v="2"/>
    <x v="29"/>
    <n v="18"/>
    <n v="7"/>
    <n v="1"/>
    <n v="1"/>
    <s v="Falto relacionar el biologico"/>
    <m/>
  </r>
  <r>
    <x v="2"/>
    <x v="2"/>
    <x v="30"/>
    <n v="10"/>
    <n v="10"/>
    <n v="0"/>
    <n v="0"/>
    <m/>
    <m/>
  </r>
  <r>
    <x v="2"/>
    <x v="2"/>
    <x v="31"/>
    <n v="10"/>
    <n v="10"/>
    <n v="0"/>
    <n v="0"/>
    <m/>
    <m/>
  </r>
  <r>
    <x v="3"/>
    <x v="2"/>
    <x v="32"/>
    <n v="18"/>
    <n v="18"/>
    <n v="0"/>
    <n v="0"/>
    <m/>
    <m/>
  </r>
  <r>
    <x v="3"/>
    <x v="2"/>
    <x v="29"/>
    <n v="12"/>
    <n v="9"/>
    <n v="3"/>
    <n v="0"/>
    <m/>
    <m/>
  </r>
  <r>
    <x v="4"/>
    <x v="2"/>
    <x v="33"/>
    <n v="17"/>
    <n v="4"/>
    <n v="1"/>
    <n v="1"/>
    <s v="Falto relacionar el biologico"/>
    <m/>
  </r>
  <r>
    <x v="4"/>
    <x v="2"/>
    <x v="34"/>
    <n v="17"/>
    <n v="6"/>
    <n v="0"/>
    <n v="0"/>
    <m/>
    <m/>
  </r>
  <r>
    <x v="4"/>
    <x v="2"/>
    <x v="35"/>
    <n v="17"/>
    <n v="8"/>
    <n v="0"/>
    <n v="0"/>
    <m/>
    <m/>
  </r>
  <r>
    <x v="4"/>
    <x v="2"/>
    <x v="36"/>
    <n v="15"/>
    <n v="6"/>
    <n v="4"/>
    <n v="1"/>
    <s v="Falto relacionar el biologico"/>
    <m/>
  </r>
  <r>
    <x v="4"/>
    <x v="2"/>
    <x v="29"/>
    <n v="4"/>
    <n v="3"/>
    <n v="0"/>
    <n v="0"/>
    <m/>
    <m/>
  </r>
  <r>
    <x v="5"/>
    <x v="2"/>
    <x v="2"/>
    <n v="21"/>
    <n v="8"/>
    <n v="0"/>
    <n v="1"/>
    <s v="Falto relacionar el biologico"/>
    <m/>
  </r>
  <r>
    <x v="6"/>
    <x v="2"/>
    <x v="37"/>
    <n v="8"/>
    <n v="4"/>
    <n v="0"/>
    <n v="0"/>
    <m/>
    <m/>
  </r>
  <r>
    <x v="6"/>
    <x v="2"/>
    <x v="38"/>
    <n v="6"/>
    <n v="2"/>
    <n v="0"/>
    <n v="0"/>
    <m/>
    <m/>
  </r>
  <r>
    <x v="7"/>
    <x v="2"/>
    <x v="39"/>
    <n v="13"/>
    <n v="4"/>
    <n v="7"/>
    <n v="0"/>
    <m/>
    <m/>
  </r>
  <r>
    <x v="1"/>
    <x v="3"/>
    <x v="40"/>
    <n v="20"/>
    <n v="9"/>
    <n v="0"/>
    <n v="2"/>
    <s v="Falto relacionar los biologicos "/>
    <m/>
  </r>
  <r>
    <x v="1"/>
    <x v="3"/>
    <x v="41"/>
    <n v="16"/>
    <n v="9"/>
    <n v="0"/>
    <n v="0"/>
    <m/>
    <m/>
  </r>
  <r>
    <x v="1"/>
    <x v="3"/>
    <x v="42"/>
    <n v="12"/>
    <n v="6"/>
    <n v="1"/>
    <n v="1"/>
    <s v="Falto relacionar los biologicos "/>
    <m/>
  </r>
  <r>
    <x v="1"/>
    <x v="3"/>
    <x v="43"/>
    <n v="7"/>
    <n v="4"/>
    <n v="0"/>
    <n v="0"/>
    <m/>
    <m/>
  </r>
  <r>
    <x v="1"/>
    <x v="3"/>
    <x v="44"/>
    <n v="6"/>
    <n v="2"/>
    <n v="0"/>
    <n v="3"/>
    <s v="Falto relacionar los biologicos "/>
    <m/>
  </r>
  <r>
    <x v="2"/>
    <x v="3"/>
    <x v="30"/>
    <n v="11"/>
    <n v="11"/>
    <n v="0"/>
    <n v="0"/>
    <m/>
    <m/>
  </r>
  <r>
    <x v="3"/>
    <x v="3"/>
    <x v="45"/>
    <n v="15"/>
    <n v="15"/>
    <n v="0"/>
    <n v="0"/>
    <m/>
    <m/>
  </r>
  <r>
    <x v="3"/>
    <x v="3"/>
    <x v="46"/>
    <n v="12"/>
    <n v="9"/>
    <n v="2"/>
    <n v="0"/>
    <m/>
    <m/>
  </r>
  <r>
    <x v="4"/>
    <x v="3"/>
    <x v="47"/>
    <n v="22"/>
    <n v="8"/>
    <n v="4"/>
    <n v="4"/>
    <s v="Falto relacionar los biologicos "/>
    <m/>
  </r>
  <r>
    <x v="4"/>
    <x v="3"/>
    <x v="2"/>
    <n v="18"/>
    <n v="4"/>
    <n v="2"/>
    <n v="0"/>
    <m/>
    <m/>
  </r>
  <r>
    <x v="4"/>
    <x v="3"/>
    <x v="48"/>
    <n v="13"/>
    <n v="6"/>
    <n v="0"/>
    <n v="0"/>
    <m/>
    <m/>
  </r>
  <r>
    <x v="6"/>
    <x v="3"/>
    <x v="34"/>
    <n v="9"/>
    <n v="4"/>
    <n v="1"/>
    <n v="0"/>
    <m/>
    <m/>
  </r>
  <r>
    <x v="6"/>
    <x v="3"/>
    <x v="49"/>
    <n v="9"/>
    <n v="6"/>
    <n v="1"/>
    <n v="0"/>
    <m/>
    <m/>
  </r>
  <r>
    <x v="6"/>
    <x v="3"/>
    <x v="35"/>
    <n v="6"/>
    <n v="2"/>
    <n v="2"/>
    <n v="0"/>
    <m/>
    <m/>
  </r>
  <r>
    <x v="7"/>
    <x v="3"/>
    <x v="50"/>
    <n v="15"/>
    <n v="5"/>
    <n v="1"/>
    <n v="2"/>
    <s v="Falto relacionar los biologicos "/>
    <m/>
  </r>
  <r>
    <x v="0"/>
    <x v="4"/>
    <x v="51"/>
    <n v="19"/>
    <n v="10"/>
    <n v="0"/>
    <n v="0"/>
    <m/>
    <m/>
  </r>
  <r>
    <x v="0"/>
    <x v="4"/>
    <x v="36"/>
    <n v="22"/>
    <n v="3"/>
    <n v="0"/>
    <n v="0"/>
    <m/>
    <m/>
  </r>
  <r>
    <x v="0"/>
    <x v="4"/>
    <x v="52"/>
    <n v="18"/>
    <n v="8"/>
    <n v="0"/>
    <n v="0"/>
    <m/>
    <m/>
  </r>
  <r>
    <x v="0"/>
    <x v="4"/>
    <x v="53"/>
    <n v="9"/>
    <n v="5"/>
    <n v="0"/>
    <n v="0"/>
    <m/>
    <m/>
  </r>
  <r>
    <x v="0"/>
    <x v="5"/>
    <x v="54"/>
    <n v="8"/>
    <n v="4"/>
    <n v="0"/>
    <n v="0"/>
    <m/>
    <m/>
  </r>
  <r>
    <x v="0"/>
    <x v="5"/>
    <x v="55"/>
    <n v="17"/>
    <n v="6"/>
    <n v="0"/>
    <n v="0"/>
    <m/>
    <m/>
  </r>
  <r>
    <x v="1"/>
    <x v="4"/>
    <x v="56"/>
    <n v="14"/>
    <n v="8"/>
    <n v="0"/>
    <n v="0"/>
    <m/>
    <m/>
  </r>
  <r>
    <x v="1"/>
    <x v="5"/>
    <x v="52"/>
    <n v="20"/>
    <n v="10"/>
    <n v="0"/>
    <n v="0"/>
    <m/>
    <m/>
  </r>
  <r>
    <x v="1"/>
    <x v="6"/>
    <x v="57"/>
    <n v="1"/>
    <n v="0"/>
    <n v="0"/>
    <n v="0"/>
    <m/>
    <m/>
  </r>
  <r>
    <x v="1"/>
    <x v="6"/>
    <x v="58"/>
    <n v="18"/>
    <n v="7"/>
    <n v="0"/>
    <n v="0"/>
    <m/>
    <m/>
  </r>
  <r>
    <x v="1"/>
    <x v="7"/>
    <x v="59"/>
    <n v="12"/>
    <n v="7"/>
    <n v="0"/>
    <n v="0"/>
    <m/>
    <m/>
  </r>
  <r>
    <x v="1"/>
    <x v="7"/>
    <x v="60"/>
    <n v="14"/>
    <n v="11"/>
    <n v="0"/>
    <n v="0"/>
    <m/>
    <m/>
  </r>
  <r>
    <x v="1"/>
    <x v="7"/>
    <x v="61"/>
    <n v="22"/>
    <n v="10"/>
    <n v="0"/>
    <n v="0"/>
    <m/>
    <m/>
  </r>
  <r>
    <x v="2"/>
    <x v="5"/>
    <x v="40"/>
    <n v="17"/>
    <n v="14"/>
    <n v="0"/>
    <n v="0"/>
    <m/>
    <m/>
  </r>
  <r>
    <x v="2"/>
    <x v="5"/>
    <x v="62"/>
    <n v="11"/>
    <n v="11"/>
    <n v="0"/>
    <n v="0"/>
    <m/>
    <m/>
  </r>
  <r>
    <x v="2"/>
    <x v="6"/>
    <x v="63"/>
    <n v="10"/>
    <n v="9"/>
    <n v="0"/>
    <n v="0"/>
    <m/>
    <m/>
  </r>
  <r>
    <x v="2"/>
    <x v="6"/>
    <x v="64"/>
    <n v="10"/>
    <n v="10"/>
    <n v="0"/>
    <n v="0"/>
    <m/>
    <m/>
  </r>
  <r>
    <x v="2"/>
    <x v="7"/>
    <x v="65"/>
    <n v="11"/>
    <n v="11"/>
    <n v="0"/>
    <n v="0"/>
    <m/>
    <s v="JUAN JOSE "/>
  </r>
  <r>
    <x v="2"/>
    <x v="7"/>
    <x v="66"/>
    <n v="10"/>
    <n v="5"/>
    <n v="3"/>
    <n v="0"/>
    <m/>
    <m/>
  </r>
  <r>
    <x v="2"/>
    <x v="7"/>
    <x v="67"/>
    <n v="11"/>
    <n v="11"/>
    <n v="0"/>
    <n v="0"/>
    <m/>
    <m/>
  </r>
  <r>
    <x v="2"/>
    <x v="7"/>
    <x v="43"/>
    <n v="20"/>
    <n v="8"/>
    <n v="0"/>
    <n v="0"/>
    <m/>
    <m/>
  </r>
  <r>
    <x v="3"/>
    <x v="6"/>
    <x v="68"/>
    <n v="17"/>
    <n v="17"/>
    <n v="0"/>
    <n v="0"/>
    <m/>
    <m/>
  </r>
  <r>
    <x v="3"/>
    <x v="6"/>
    <x v="60"/>
    <n v="15"/>
    <n v="15"/>
    <n v="0"/>
    <n v="0"/>
    <m/>
    <m/>
  </r>
  <r>
    <x v="3"/>
    <x v="7"/>
    <x v="34"/>
    <n v="17"/>
    <n v="17"/>
    <n v="0"/>
    <n v="0"/>
    <m/>
    <m/>
  </r>
  <r>
    <x v="3"/>
    <x v="7"/>
    <x v="69"/>
    <n v="10"/>
    <n v="9"/>
    <n v="0"/>
    <n v="0"/>
    <m/>
    <m/>
  </r>
  <r>
    <x v="3"/>
    <x v="7"/>
    <x v="70"/>
    <n v="15"/>
    <n v="15"/>
    <n v="0"/>
    <n v="0"/>
    <m/>
    <m/>
  </r>
  <r>
    <x v="4"/>
    <x v="5"/>
    <x v="71"/>
    <n v="19"/>
    <n v="11"/>
    <n v="0"/>
    <n v="0"/>
    <m/>
    <m/>
  </r>
  <r>
    <x v="4"/>
    <x v="5"/>
    <x v="32"/>
    <n v="11"/>
    <n v="7"/>
    <n v="0"/>
    <n v="0"/>
    <m/>
    <m/>
  </r>
  <r>
    <x v="4"/>
    <x v="6"/>
    <x v="5"/>
    <n v="14"/>
    <n v="7"/>
    <n v="1"/>
    <n v="0"/>
    <m/>
    <m/>
  </r>
  <r>
    <x v="4"/>
    <x v="7"/>
    <x v="1"/>
    <n v="19"/>
    <n v="6"/>
    <n v="4"/>
    <n v="0"/>
    <m/>
    <m/>
  </r>
  <r>
    <x v="4"/>
    <x v="7"/>
    <x v="72"/>
    <n v="1"/>
    <n v="1"/>
    <n v="0"/>
    <n v="0"/>
    <m/>
    <m/>
  </r>
  <r>
    <x v="5"/>
    <x v="4"/>
    <x v="39"/>
    <n v="19"/>
    <n v="10"/>
    <n v="1"/>
    <n v="0"/>
    <m/>
    <m/>
  </r>
  <r>
    <x v="5"/>
    <x v="5"/>
    <x v="73"/>
    <n v="15"/>
    <n v="7"/>
    <n v="0"/>
    <n v="0"/>
    <m/>
    <m/>
  </r>
  <r>
    <x v="5"/>
    <x v="5"/>
    <x v="24"/>
    <n v="3"/>
    <n v="3"/>
    <n v="0"/>
    <n v="0"/>
    <m/>
    <m/>
  </r>
  <r>
    <x v="5"/>
    <x v="5"/>
    <x v="74"/>
    <n v="18"/>
    <n v="5"/>
    <n v="0"/>
    <n v="0"/>
    <m/>
    <m/>
  </r>
  <r>
    <x v="5"/>
    <x v="6"/>
    <x v="66"/>
    <n v="10"/>
    <n v="10"/>
    <n v="0"/>
    <n v="0"/>
    <m/>
    <m/>
  </r>
  <r>
    <x v="5"/>
    <x v="6"/>
    <x v="75"/>
    <n v="25"/>
    <n v="8"/>
    <n v="0"/>
    <n v="0"/>
    <m/>
    <m/>
  </r>
  <r>
    <x v="5"/>
    <x v="7"/>
    <x v="76"/>
    <n v="20"/>
    <n v="2"/>
    <n v="0"/>
    <n v="0"/>
    <m/>
    <m/>
  </r>
  <r>
    <x v="5"/>
    <x v="7"/>
    <x v="77"/>
    <n v="9"/>
    <n v="6"/>
    <n v="0"/>
    <n v="0"/>
    <m/>
    <m/>
  </r>
  <r>
    <x v="5"/>
    <x v="7"/>
    <x v="78"/>
    <n v="7"/>
    <n v="3"/>
    <n v="0"/>
    <n v="0"/>
    <m/>
    <m/>
  </r>
  <r>
    <x v="6"/>
    <x v="4"/>
    <x v="79"/>
    <n v="7"/>
    <n v="2"/>
    <n v="0"/>
    <n v="0"/>
    <m/>
    <m/>
  </r>
  <r>
    <x v="6"/>
    <x v="4"/>
    <x v="80"/>
    <n v="9"/>
    <n v="4"/>
    <n v="1"/>
    <n v="0"/>
    <m/>
    <m/>
  </r>
  <r>
    <x v="6"/>
    <x v="4"/>
    <x v="81"/>
    <n v="1"/>
    <n v="0"/>
    <n v="1"/>
    <n v="0"/>
    <m/>
    <m/>
  </r>
  <r>
    <x v="6"/>
    <x v="4"/>
    <x v="82"/>
    <n v="8"/>
    <n v="5"/>
    <n v="0"/>
    <n v="0"/>
    <m/>
    <m/>
  </r>
  <r>
    <x v="6"/>
    <x v="4"/>
    <x v="83"/>
    <n v="3"/>
    <n v="1"/>
    <n v="2"/>
    <n v="0"/>
    <m/>
    <m/>
  </r>
  <r>
    <x v="6"/>
    <x v="4"/>
    <x v="84"/>
    <n v="6"/>
    <n v="2"/>
    <n v="0"/>
    <n v="0"/>
    <m/>
    <m/>
  </r>
  <r>
    <x v="6"/>
    <x v="4"/>
    <x v="46"/>
    <n v="5"/>
    <n v="4"/>
    <n v="0"/>
    <n v="0"/>
    <m/>
    <m/>
  </r>
  <r>
    <x v="6"/>
    <x v="4"/>
    <x v="85"/>
    <n v="9"/>
    <n v="5"/>
    <n v="0"/>
    <n v="0"/>
    <m/>
    <m/>
  </r>
  <r>
    <x v="6"/>
    <x v="5"/>
    <x v="86"/>
    <n v="8"/>
    <n v="4"/>
    <n v="0"/>
    <n v="0"/>
    <m/>
    <m/>
  </r>
  <r>
    <x v="6"/>
    <x v="6"/>
    <x v="87"/>
    <n v="8"/>
    <n v="5"/>
    <n v="3"/>
    <n v="0"/>
    <m/>
    <m/>
  </r>
  <r>
    <x v="6"/>
    <x v="6"/>
    <x v="88"/>
    <n v="10"/>
    <n v="8"/>
    <n v="0"/>
    <n v="0"/>
    <m/>
    <m/>
  </r>
  <r>
    <x v="6"/>
    <x v="6"/>
    <x v="89"/>
    <n v="7"/>
    <n v="4"/>
    <n v="0"/>
    <n v="0"/>
    <m/>
    <m/>
  </r>
  <r>
    <x v="6"/>
    <x v="6"/>
    <x v="18"/>
    <n v="8"/>
    <n v="6"/>
    <n v="0"/>
    <n v="0"/>
    <m/>
    <m/>
  </r>
  <r>
    <x v="7"/>
    <x v="5"/>
    <x v="5"/>
    <n v="15"/>
    <n v="8"/>
    <n v="3"/>
    <n v="0"/>
    <m/>
    <m/>
  </r>
  <r>
    <x v="7"/>
    <x v="5"/>
    <x v="46"/>
    <n v="17"/>
    <n v="11"/>
    <n v="0"/>
    <n v="0"/>
    <m/>
    <m/>
  </r>
  <r>
    <x v="7"/>
    <x v="6"/>
    <x v="90"/>
    <n v="8"/>
    <n v="2"/>
    <n v="0"/>
    <n v="0"/>
    <m/>
    <m/>
  </r>
  <r>
    <x v="7"/>
    <x v="6"/>
    <x v="26"/>
    <n v="22"/>
    <n v="11"/>
    <n v="0"/>
    <n v="0"/>
    <m/>
    <m/>
  </r>
  <r>
    <x v="7"/>
    <x v="7"/>
    <x v="48"/>
    <n v="15"/>
    <n v="9"/>
    <n v="0"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4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4:E6" firstHeaderRow="0" firstDataRow="1" firstDataCol="1" rowPageCount="2" colPageCount="1"/>
  <pivotFields count="9">
    <pivotField axis="axisRow" showAll="0">
      <items count="9">
        <item x="0"/>
        <item h="1" x="1"/>
        <item h="1" x="2"/>
        <item h="1" x="3"/>
        <item h="1" x="4"/>
        <item h="1" x="5"/>
        <item h="1" x="6"/>
        <item h="1" x="7"/>
        <item t="default"/>
      </items>
    </pivotField>
    <pivotField axis="axisPage" showAll="0">
      <items count="9">
        <item x="4"/>
        <item x="0"/>
        <item x="5"/>
        <item x="1"/>
        <item x="6"/>
        <item x="2"/>
        <item x="7"/>
        <item x="3"/>
        <item t="default"/>
      </items>
    </pivotField>
    <pivotField axis="axisPage" showAll="0">
      <items count="92">
        <item x="79"/>
        <item x="34"/>
        <item x="5"/>
        <item x="80"/>
        <item x="69"/>
        <item x="2"/>
        <item x="87"/>
        <item x="28"/>
        <item x="51"/>
        <item x="14"/>
        <item x="73"/>
        <item x="81"/>
        <item x="76"/>
        <item x="35"/>
        <item x="90"/>
        <item x="24"/>
        <item x="7"/>
        <item x="70"/>
        <item x="50"/>
        <item x="33"/>
        <item x="57"/>
        <item x="3"/>
        <item x="65"/>
        <item x="54"/>
        <item x="82"/>
        <item x="49"/>
        <item x="15"/>
        <item x="68"/>
        <item x="1"/>
        <item x="55"/>
        <item x="45"/>
        <item x="36"/>
        <item x="88"/>
        <item x="77"/>
        <item x="11"/>
        <item x="44"/>
        <item x="71"/>
        <item x="39"/>
        <item x="22"/>
        <item x="89"/>
        <item x="59"/>
        <item x="10"/>
        <item x="41"/>
        <item x="32"/>
        <item x="56"/>
        <item x="19"/>
        <item x="60"/>
        <item x="30"/>
        <item x="52"/>
        <item x="18"/>
        <item x="72"/>
        <item x="9"/>
        <item x="47"/>
        <item x="86"/>
        <item x="83"/>
        <item x="26"/>
        <item x="78"/>
        <item x="8"/>
        <item x="31"/>
        <item x="40"/>
        <item x="84"/>
        <item x="23"/>
        <item x="66"/>
        <item x="74"/>
        <item x="42"/>
        <item x="53"/>
        <item x="75"/>
        <item x="16"/>
        <item x="61"/>
        <item x="38"/>
        <item x="58"/>
        <item x="46"/>
        <item x="67"/>
        <item x="20"/>
        <item x="12"/>
        <item x="37"/>
        <item x="63"/>
        <item x="48"/>
        <item x="85"/>
        <item x="62"/>
        <item x="17"/>
        <item x="4"/>
        <item x="64"/>
        <item x="43"/>
        <item x="0"/>
        <item x="27"/>
        <item x="13"/>
        <item x="6"/>
        <item x="21"/>
        <item x="29"/>
        <item x="25"/>
        <item t="default"/>
      </items>
    </pivotField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0"/>
  </rowFields>
  <rowItems count="2"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item="0" hier="-1"/>
    <pageField fld="2" hier="-1"/>
  </pageFields>
  <dataFields count="4">
    <dataField name="Suma de No. DE VISITAS" fld="3" baseField="0" baseItem="0"/>
    <dataField name="Suma de LLAMADAS NO RESPONDIDAS" fld="4" baseField="0" baseItem="0"/>
    <dataField name="Suma de BIOLÓGICO REPORTADO DE MÁS " fld="5" baseField="0" baseItem="0"/>
    <dataField name="Suma de BIOLÓGICO NO REPORTADO" fld="6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8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7" indent="0" outline="1" outlineData="1" multipleFieldFilters="0" chartFormat="11">
  <location ref="A4:E6" firstHeaderRow="0" firstDataRow="1" firstDataCol="1" rowPageCount="2" colPageCount="1"/>
  <pivotFields count="8">
    <pivotField axis="axisRow" showAll="0">
      <items count="9">
        <item h="1" x="0"/>
        <item h="1" x="1"/>
        <item x="2"/>
        <item h="1" x="3"/>
        <item h="1" x="4"/>
        <item h="1" x="5"/>
        <item h="1" x="6"/>
        <item h="1" x="7"/>
        <item t="default"/>
      </items>
    </pivotField>
    <pivotField axis="axisPage" multipleItemSelectionAllowed="1" showAll="0">
      <items count="5">
        <item h="1" x="0"/>
        <item x="1"/>
        <item h="1" x="3"/>
        <item h="1" x="2"/>
        <item t="default"/>
      </items>
    </pivotField>
    <pivotField axis="axisPage" showAll="0">
      <items count="52">
        <item x="27"/>
        <item x="22"/>
        <item x="10"/>
        <item x="50"/>
        <item x="45"/>
        <item x="28"/>
        <item x="41"/>
        <item x="31"/>
        <item x="48"/>
        <item x="26"/>
        <item x="15"/>
        <item x="38"/>
        <item x="1"/>
        <item x="9"/>
        <item x="17"/>
        <item x="29"/>
        <item x="37"/>
        <item x="7"/>
        <item x="49"/>
        <item x="32"/>
        <item x="36"/>
        <item x="4"/>
        <item x="16"/>
        <item x="18"/>
        <item x="11"/>
        <item x="14"/>
        <item x="35"/>
        <item x="24"/>
        <item x="46"/>
        <item x="34"/>
        <item x="12"/>
        <item x="3"/>
        <item x="33"/>
        <item x="5"/>
        <item x="2"/>
        <item x="43"/>
        <item x="20"/>
        <item x="19"/>
        <item x="39"/>
        <item x="40"/>
        <item x="30"/>
        <item x="13"/>
        <item x="21"/>
        <item x="6"/>
        <item x="0"/>
        <item x="47"/>
        <item x="44"/>
        <item x="25"/>
        <item x="23"/>
        <item x="8"/>
        <item x="42"/>
        <item t="default"/>
      </items>
    </pivotField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2"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2" hier="-1"/>
  </pageFields>
  <dataFields count="4">
    <dataField name="Suma de No. de Visitas" fld="3" baseField="0" baseItem="0"/>
    <dataField name="Suma de Llamadas No Respondidas" fld="4" baseField="0" baseItem="0"/>
    <dataField name="Suma de Biológico Reportado De Más " fld="5" baseField="0" baseItem="0"/>
    <dataField name="Suma de Biológico No Reportado" fld="6" baseField="0" baseItem="0"/>
  </dataFields>
  <chartFormats count="5">
    <chartFormat chart="5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1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1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" format="20">
      <pivotArea type="data" outline="0" fieldPosition="0">
        <references count="2">
          <reference field="4294967294" count="1" selected="0">
            <x v="3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7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4:B13" firstHeaderRow="1" firstDataRow="1" firstDataCol="1" rowPageCount="2" colPageCount="1"/>
  <pivotFields count="9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showAll="0">
      <items count="9">
        <item x="4"/>
        <item x="0"/>
        <item x="5"/>
        <item x="1"/>
        <item x="6"/>
        <item x="2"/>
        <item x="7"/>
        <item x="3"/>
        <item t="default"/>
      </items>
    </pivotField>
    <pivotField axis="axisPage" showAll="0">
      <items count="92">
        <item x="79"/>
        <item x="34"/>
        <item x="5"/>
        <item x="80"/>
        <item x="69"/>
        <item x="2"/>
        <item x="87"/>
        <item x="28"/>
        <item x="51"/>
        <item x="14"/>
        <item x="73"/>
        <item x="81"/>
        <item x="76"/>
        <item x="35"/>
        <item x="90"/>
        <item x="24"/>
        <item x="7"/>
        <item x="70"/>
        <item x="50"/>
        <item x="33"/>
        <item x="57"/>
        <item x="3"/>
        <item x="65"/>
        <item x="54"/>
        <item x="82"/>
        <item x="49"/>
        <item x="15"/>
        <item x="68"/>
        <item x="1"/>
        <item x="55"/>
        <item x="45"/>
        <item x="36"/>
        <item x="88"/>
        <item x="77"/>
        <item x="11"/>
        <item x="44"/>
        <item x="71"/>
        <item x="39"/>
        <item x="22"/>
        <item x="89"/>
        <item x="59"/>
        <item x="10"/>
        <item x="41"/>
        <item x="32"/>
        <item x="56"/>
        <item x="19"/>
        <item x="60"/>
        <item x="30"/>
        <item x="52"/>
        <item x="18"/>
        <item x="72"/>
        <item x="9"/>
        <item x="47"/>
        <item x="86"/>
        <item x="83"/>
        <item x="26"/>
        <item x="78"/>
        <item x="8"/>
        <item x="31"/>
        <item x="40"/>
        <item x="84"/>
        <item x="23"/>
        <item x="66"/>
        <item x="74"/>
        <item x="42"/>
        <item x="53"/>
        <item x="75"/>
        <item x="16"/>
        <item x="61"/>
        <item x="38"/>
        <item x="58"/>
        <item x="46"/>
        <item x="67"/>
        <item x="20"/>
        <item x="12"/>
        <item x="37"/>
        <item x="63"/>
        <item x="48"/>
        <item x="85"/>
        <item x="62"/>
        <item x="17"/>
        <item x="4"/>
        <item x="64"/>
        <item x="43"/>
        <item x="0"/>
        <item x="27"/>
        <item x="13"/>
        <item x="6"/>
        <item x="21"/>
        <item x="29"/>
        <item x="25"/>
        <item t="default"/>
      </items>
    </pivotField>
    <pivotField showAll="0"/>
    <pivotField showAll="0"/>
    <pivotField dataField="1" showAll="0"/>
    <pivotField showAll="0"/>
    <pivotField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2">
    <pageField fld="1" hier="-1"/>
    <pageField fld="2" hier="-1"/>
  </pageFields>
  <dataFields count="1">
    <dataField name="Suma de BIOLÓGICO REPORTADO DE MÁS " fld="5" baseField="0" baseItem="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7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8">
  <location ref="E5:F14" firstHeaderRow="1" firstDataRow="1" firstDataCol="1" rowPageCount="2" colPageCount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showAll="0">
      <items count="5">
        <item x="0"/>
        <item x="1"/>
        <item x="3"/>
        <item x="2"/>
        <item t="default"/>
      </items>
    </pivotField>
    <pivotField axis="axisPage" showAll="0">
      <items count="52">
        <item x="25"/>
        <item x="19"/>
        <item x="4"/>
        <item x="48"/>
        <item x="46"/>
        <item x="26"/>
        <item x="36"/>
        <item x="30"/>
        <item x="45"/>
        <item x="27"/>
        <item x="11"/>
        <item x="40"/>
        <item x="1"/>
        <item x="3"/>
        <item x="16"/>
        <item x="28"/>
        <item x="41"/>
        <item x="5"/>
        <item x="44"/>
        <item x="34"/>
        <item x="42"/>
        <item x="6"/>
        <item x="22"/>
        <item x="20"/>
        <item x="14"/>
        <item x="12"/>
        <item x="32"/>
        <item x="23"/>
        <item x="49"/>
        <item x="33"/>
        <item x="15"/>
        <item x="7"/>
        <item x="35"/>
        <item x="8"/>
        <item x="2"/>
        <item x="38"/>
        <item x="17"/>
        <item x="21"/>
        <item x="43"/>
        <item x="39"/>
        <item x="29"/>
        <item x="13"/>
        <item x="18"/>
        <item x="9"/>
        <item x="0"/>
        <item x="47"/>
        <item x="50"/>
        <item x="31"/>
        <item x="24"/>
        <item x="10"/>
        <item x="37"/>
        <item t="default"/>
      </items>
    </pivotField>
    <pivotField showAll="0"/>
    <pivotField showAll="0"/>
    <pivotField showAll="0"/>
    <pivotField dataField="1"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2">
    <pageField fld="1" hier="-1"/>
    <pageField fld="2" hier="-1"/>
  </pageFields>
  <dataFields count="1">
    <dataField name="Suma de BIOLÓGICO NO REPORTADO" fld="6" baseField="0" baseItem="0"/>
  </dataFields>
  <chartFormats count="9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7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7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7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7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15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8">
  <location ref="A5:B14" firstHeaderRow="1" firstDataRow="1" firstDataCol="1" rowPageCount="2" colPageCount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showAll="0">
      <items count="5">
        <item x="0"/>
        <item x="1"/>
        <item x="3"/>
        <item x="2"/>
        <item t="default"/>
      </items>
    </pivotField>
    <pivotField axis="axisPage" showAll="0">
      <items count="52">
        <item x="25"/>
        <item x="19"/>
        <item x="4"/>
        <item x="48"/>
        <item x="46"/>
        <item x="26"/>
        <item x="36"/>
        <item x="30"/>
        <item x="45"/>
        <item x="27"/>
        <item x="11"/>
        <item x="40"/>
        <item x="1"/>
        <item x="3"/>
        <item x="16"/>
        <item x="28"/>
        <item x="41"/>
        <item x="5"/>
        <item x="44"/>
        <item x="34"/>
        <item x="42"/>
        <item x="6"/>
        <item x="22"/>
        <item x="20"/>
        <item x="14"/>
        <item x="12"/>
        <item x="32"/>
        <item x="23"/>
        <item x="49"/>
        <item x="33"/>
        <item x="15"/>
        <item x="7"/>
        <item x="35"/>
        <item x="8"/>
        <item x="2"/>
        <item x="38"/>
        <item x="17"/>
        <item x="21"/>
        <item x="43"/>
        <item x="39"/>
        <item x="29"/>
        <item x="13"/>
        <item x="18"/>
        <item x="9"/>
        <item x="0"/>
        <item x="47"/>
        <item x="50"/>
        <item x="31"/>
        <item x="24"/>
        <item x="10"/>
        <item x="37"/>
        <item t="default"/>
      </items>
    </pivotField>
    <pivotField showAll="0"/>
    <pivotField showAll="0"/>
    <pivotField dataField="1" showAll="0"/>
    <pivotField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2">
    <pageField fld="1" hier="-1"/>
    <pageField fld="2" hier="-1"/>
  </pageFields>
  <dataFields count="1">
    <dataField name="Suma de BIOLÓGICO REPORTADO DE MÁS " fld="5" baseField="0" baseItem="0"/>
  </dataFields>
  <chartFormats count="9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7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7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7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7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laDinámica15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4:B13" firstHeaderRow="1" firstDataRow="1" firstDataCol="1" rowPageCount="2" colPageCount="1"/>
  <pivotFields count="9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showAll="0">
      <items count="9">
        <item x="4"/>
        <item x="0"/>
        <item x="5"/>
        <item x="1"/>
        <item x="6"/>
        <item x="2"/>
        <item x="7"/>
        <item x="3"/>
        <item t="default"/>
      </items>
    </pivotField>
    <pivotField axis="axisPage" showAll="0">
      <items count="92">
        <item x="79"/>
        <item x="34"/>
        <item x="5"/>
        <item x="80"/>
        <item x="69"/>
        <item x="2"/>
        <item x="87"/>
        <item x="28"/>
        <item x="51"/>
        <item x="14"/>
        <item x="73"/>
        <item x="81"/>
        <item x="76"/>
        <item x="35"/>
        <item x="90"/>
        <item x="24"/>
        <item x="7"/>
        <item x="70"/>
        <item x="50"/>
        <item x="33"/>
        <item x="57"/>
        <item x="3"/>
        <item x="65"/>
        <item x="54"/>
        <item x="82"/>
        <item x="49"/>
        <item x="15"/>
        <item x="68"/>
        <item x="1"/>
        <item x="55"/>
        <item x="45"/>
        <item x="36"/>
        <item x="88"/>
        <item x="77"/>
        <item x="11"/>
        <item x="44"/>
        <item x="71"/>
        <item x="39"/>
        <item x="22"/>
        <item x="89"/>
        <item x="59"/>
        <item x="10"/>
        <item x="41"/>
        <item x="32"/>
        <item x="56"/>
        <item x="19"/>
        <item x="60"/>
        <item x="30"/>
        <item x="52"/>
        <item x="18"/>
        <item x="72"/>
        <item x="9"/>
        <item x="47"/>
        <item x="86"/>
        <item x="83"/>
        <item x="26"/>
        <item x="78"/>
        <item x="8"/>
        <item x="31"/>
        <item x="40"/>
        <item x="84"/>
        <item x="23"/>
        <item x="66"/>
        <item x="74"/>
        <item x="42"/>
        <item x="53"/>
        <item x="75"/>
        <item x="16"/>
        <item x="61"/>
        <item x="38"/>
        <item x="58"/>
        <item x="46"/>
        <item x="67"/>
        <item x="20"/>
        <item x="12"/>
        <item x="37"/>
        <item x="63"/>
        <item x="48"/>
        <item x="85"/>
        <item x="62"/>
        <item x="17"/>
        <item x="4"/>
        <item x="64"/>
        <item x="43"/>
        <item x="0"/>
        <item x="27"/>
        <item x="13"/>
        <item x="6"/>
        <item x="21"/>
        <item x="29"/>
        <item x="25"/>
        <item t="default"/>
      </items>
    </pivotField>
    <pivotField dataField="1" showAll="0"/>
    <pivotField showAll="0"/>
    <pivotField showAll="0"/>
    <pivotField showAll="0"/>
    <pivotField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2">
    <pageField fld="1" hier="-1"/>
    <pageField fld="2" hier="-1"/>
  </pageFields>
  <dataFields count="1">
    <dataField name="Suma de No. DE VISITAS" fld="3" baseField="0" baseItem="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TablaDinámica13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4">
  <location ref="E5:F14" firstHeaderRow="1" firstDataRow="1" firstDataCol="1" rowPageCount="2" colPageCount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showAll="0">
      <items count="5">
        <item x="0"/>
        <item x="1"/>
        <item x="3"/>
        <item x="2"/>
        <item t="default"/>
      </items>
    </pivotField>
    <pivotField axis="axisPage" showAll="0">
      <items count="52">
        <item x="25"/>
        <item x="19"/>
        <item x="4"/>
        <item x="48"/>
        <item x="46"/>
        <item x="26"/>
        <item x="36"/>
        <item x="30"/>
        <item x="45"/>
        <item x="27"/>
        <item x="11"/>
        <item x="40"/>
        <item x="1"/>
        <item x="3"/>
        <item x="16"/>
        <item x="28"/>
        <item x="41"/>
        <item x="5"/>
        <item x="44"/>
        <item x="34"/>
        <item x="42"/>
        <item x="6"/>
        <item x="22"/>
        <item x="20"/>
        <item x="14"/>
        <item x="12"/>
        <item x="32"/>
        <item x="23"/>
        <item x="49"/>
        <item x="33"/>
        <item x="15"/>
        <item x="7"/>
        <item x="35"/>
        <item x="8"/>
        <item x="2"/>
        <item x="38"/>
        <item x="17"/>
        <item x="21"/>
        <item x="43"/>
        <item x="39"/>
        <item x="29"/>
        <item x="13"/>
        <item x="18"/>
        <item x="9"/>
        <item x="0"/>
        <item x="47"/>
        <item x="50"/>
        <item x="31"/>
        <item x="24"/>
        <item x="10"/>
        <item x="37"/>
        <item t="default"/>
      </items>
    </pivotField>
    <pivotField showAll="0"/>
    <pivotField dataField="1" showAll="0"/>
    <pivotField showAll="0"/>
    <pivotField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2">
    <pageField fld="1" hier="-1"/>
    <pageField fld="2" hier="-1"/>
  </pageFields>
  <dataFields count="1">
    <dataField name="Suma de LLAMADAS NO RESPONDIDAS" fld="4" baseField="0" baseItem="0"/>
  </dataFields>
  <chartFormats count="9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TablaDinámica10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1">
  <location ref="B5:C13" firstHeaderRow="1" firstDataRow="1" firstDataCol="1" rowPageCount="2" colPageCount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showAll="0">
      <items count="5">
        <item x="0"/>
        <item x="1"/>
        <item x="3"/>
        <item x="2"/>
        <item t="default"/>
      </items>
    </pivotField>
    <pivotField axis="axisPage" showAll="0">
      <items count="52">
        <item x="25"/>
        <item x="19"/>
        <item x="4"/>
        <item x="48"/>
        <item x="46"/>
        <item x="26"/>
        <item x="36"/>
        <item x="30"/>
        <item x="45"/>
        <item x="27"/>
        <item x="11"/>
        <item x="40"/>
        <item x="1"/>
        <item x="3"/>
        <item x="16"/>
        <item x="28"/>
        <item x="41"/>
        <item x="5"/>
        <item x="44"/>
        <item x="34"/>
        <item x="42"/>
        <item x="6"/>
        <item x="22"/>
        <item x="20"/>
        <item x="14"/>
        <item x="12"/>
        <item x="32"/>
        <item x="23"/>
        <item x="49"/>
        <item x="33"/>
        <item x="15"/>
        <item x="7"/>
        <item x="35"/>
        <item x="8"/>
        <item x="2"/>
        <item x="38"/>
        <item x="17"/>
        <item x="21"/>
        <item x="43"/>
        <item x="39"/>
        <item x="29"/>
        <item x="13"/>
        <item x="18"/>
        <item x="9"/>
        <item x="0"/>
        <item x="47"/>
        <item x="50"/>
        <item x="31"/>
        <item x="24"/>
        <item x="10"/>
        <item x="37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0"/>
  </rowFields>
  <rowItems count="8">
    <i>
      <x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2">
    <pageField fld="1" item="1" hier="-1"/>
    <pageField fld="2" hier="-1"/>
  </pageFields>
  <dataFields count="1">
    <dataField name="Suma de NO. DE VISITAS" fld="3" baseField="0" baseItem="0"/>
  </dataFields>
  <chartFormats count="9">
    <chartFormat chart="1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8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8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8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8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8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8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8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8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Nombre_del_Técnico_o_Contratista" sourceName="Nombre del Técnico o Contratista">
  <pivotTables>
    <pivotTable tabId="2" name="TablaDinámica8"/>
  </pivotTables>
  <data>
    <tabular pivotCacheId="1151337724">
      <items count="8">
        <i x="0"/>
        <i x="2" s="1"/>
        <i x="3"/>
        <i x="4"/>
        <i x="5"/>
        <i x="6"/>
        <i x="7"/>
        <i x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No._de_Carpeta" sourceName="No. de Carpeta">
  <pivotTables>
    <pivotTable tabId="2" name="TablaDinámica8"/>
  </pivotTables>
  <data>
    <tabular pivotCacheId="1151337724">
      <items count="4">
        <i x="0"/>
        <i x="1" s="1"/>
        <i x="3"/>
        <i x="2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NOMBRE_DEL_TÉCNICO_O_CONTRATISTA1" sourceName="NOMBRE DEL TÉCNICO O CONTRATISTA">
  <pivotTables>
    <pivotTable tabId="26" name="TablaDinámica14"/>
  </pivotTables>
  <data>
    <tabular pivotCacheId="1119451240">
      <items count="8">
        <i x="0" s="1"/>
        <i x="1"/>
        <i x="5"/>
        <i x="6"/>
        <i x="2" nd="1"/>
        <i x="3" nd="1"/>
        <i x="4" nd="1"/>
        <i x="7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No._DE_CARPETA1" sourceName="No. DE CARPETA">
  <pivotTables>
    <pivotTable tabId="26" name="TablaDinámica14"/>
  </pivotTables>
  <data>
    <tabular pivotCacheId="1119451240">
      <items count="8">
        <i x="4" s="1"/>
        <i x="0"/>
        <i x="5"/>
        <i x="1"/>
        <i x="6" nd="1"/>
        <i x="2" nd="1"/>
        <i x="7" nd="1"/>
        <i x="3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OMBRE DEL TÉCNICO O CONTRATISTA" cache="SegmentaciónDeDatos_NOMBRE_DEL_TÉCNICO_O_CONTRATISTA1" caption="NOMBRE DEL TÉCNICO O CONTRATISTA" rowHeight="241300"/>
  <slicer name="No. DE CARPETA" cache="SegmentaciónDeDatos_No._DE_CARPETA1" caption="No. DE CARPETA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ombre del Técnico o Contratista 1" cache="SegmentaciónDeDatos_Nombre_del_Técnico_o_Contratista" caption="Nombre del Técnico o Contratista" rowHeight="241300"/>
  <slicer name="No. de Carpeta 1" cache="SegmentaciónDeDatos_No._de_Carpeta" caption="No. de Carpeta" rowHeight="241300"/>
</slicers>
</file>

<file path=xl/tables/table1.xml><?xml version="1.0" encoding="utf-8"?>
<table xmlns="http://schemas.openxmlformats.org/spreadsheetml/2006/main" id="5" name="Tabla5" displayName="Tabla5" ref="A1:I119" totalsRowCount="1" headerRowDxfId="71" dataDxfId="69" totalsRowDxfId="67" headerRowBorderDxfId="70" tableBorderDxfId="68" totalsRowBorderDxfId="66">
  <autoFilter ref="A1:I118"/>
  <sortState ref="A2:I118">
    <sortCondition ref="B1:B118"/>
  </sortState>
  <tableColumns count="9">
    <tableColumn id="1" name="NOMBRE DEL TÉCNICO O CONTRATISTA" totalsRowLabel="TOTALES" dataDxfId="65" totalsRowDxfId="64"/>
    <tableColumn id="2" name="No. DE CARPETA" totalsRowLabel=" " dataDxfId="63" totalsRowDxfId="62"/>
    <tableColumn id="3" name="No. DE FOLIO" dataDxfId="61" totalsRowDxfId="60"/>
    <tableColumn id="4" name="No. DE VISITAS" totalsRowFunction="sum" dataDxfId="59" totalsRowDxfId="58"/>
    <tableColumn id="5" name="LLAMADAS NO RESPONDIDAS" totalsRowFunction="sum" dataDxfId="57" totalsRowDxfId="56"/>
    <tableColumn id="6" name="BIOLÓGICO REPORTADO DE MÁS " totalsRowFunction="sum" dataDxfId="55" totalsRowDxfId="54"/>
    <tableColumn id="7" name="BIOLÓGICO NO REPORTADO" totalsRowFunction="sum" dataDxfId="53" totalsRowDxfId="52"/>
    <tableColumn id="8" name="OBSERVACIONES" dataDxfId="51" totalsRowDxfId="50"/>
    <tableColumn id="9" name="Columna1" dataDxfId="49" totalsRowDxfId="4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9"/>
  <sheetViews>
    <sheetView showGridLines="0" workbookViewId="0">
      <pane ySplit="1" topLeftCell="A13" activePane="bottomLeft" state="frozen"/>
      <selection pane="bottomLeft" activeCell="C118" sqref="C118"/>
    </sheetView>
  </sheetViews>
  <sheetFormatPr baseColWidth="10" defaultColWidth="11" defaultRowHeight="12.75" x14ac:dyDescent="0.25"/>
  <cols>
    <col min="1" max="1" width="31.42578125" style="5" bestFit="1" customWidth="1"/>
    <col min="2" max="7" width="15.5703125" style="5" customWidth="1"/>
    <col min="8" max="8" width="30.5703125" style="5" customWidth="1"/>
    <col min="9" max="9" width="0" style="5" hidden="1" customWidth="1"/>
    <col min="10" max="10" width="27.5703125" style="5" bestFit="1" customWidth="1"/>
    <col min="11" max="16384" width="11" style="5"/>
  </cols>
  <sheetData>
    <row r="1" spans="1:10" ht="38.25" x14ac:dyDescent="0.25">
      <c r="A1" s="11" t="s">
        <v>24</v>
      </c>
      <c r="B1" s="12" t="s">
        <v>39</v>
      </c>
      <c r="C1" s="12" t="s">
        <v>40</v>
      </c>
      <c r="D1" s="12" t="s">
        <v>41</v>
      </c>
      <c r="E1" s="12" t="s">
        <v>27</v>
      </c>
      <c r="F1" s="12" t="s">
        <v>28</v>
      </c>
      <c r="G1" s="12" t="s">
        <v>29</v>
      </c>
      <c r="H1" s="13" t="s">
        <v>30</v>
      </c>
      <c r="I1" s="12" t="s">
        <v>62</v>
      </c>
    </row>
    <row r="2" spans="1:10" x14ac:dyDescent="0.25">
      <c r="A2" s="14" t="s">
        <v>0</v>
      </c>
      <c r="B2" s="7">
        <v>2</v>
      </c>
      <c r="C2" s="7" t="s">
        <v>1</v>
      </c>
      <c r="D2" s="7">
        <v>15</v>
      </c>
      <c r="E2" s="7">
        <v>11</v>
      </c>
      <c r="F2" s="7">
        <v>4</v>
      </c>
      <c r="G2" s="7">
        <v>0</v>
      </c>
      <c r="H2" s="15"/>
      <c r="I2" s="26"/>
    </row>
    <row r="3" spans="1:10" x14ac:dyDescent="0.25">
      <c r="A3" s="14" t="s">
        <v>2</v>
      </c>
      <c r="B3" s="7">
        <v>2</v>
      </c>
      <c r="C3" s="7">
        <v>72</v>
      </c>
      <c r="D3" s="7">
        <v>20</v>
      </c>
      <c r="E3" s="7">
        <v>10</v>
      </c>
      <c r="F3" s="7">
        <v>0</v>
      </c>
      <c r="G3" s="7">
        <v>0</v>
      </c>
      <c r="H3" s="15"/>
      <c r="I3" s="7"/>
    </row>
    <row r="4" spans="1:10" x14ac:dyDescent="0.25">
      <c r="A4" s="14" t="s">
        <v>2</v>
      </c>
      <c r="B4" s="7">
        <v>2</v>
      </c>
      <c r="C4" s="7">
        <v>27</v>
      </c>
      <c r="D4" s="7">
        <v>12</v>
      </c>
      <c r="E4" s="7">
        <v>3</v>
      </c>
      <c r="F4" s="7">
        <v>0</v>
      </c>
      <c r="G4" s="7">
        <v>0</v>
      </c>
      <c r="H4" s="15"/>
      <c r="I4" s="7"/>
    </row>
    <row r="5" spans="1:10" x14ac:dyDescent="0.25">
      <c r="A5" s="14" t="s">
        <v>3</v>
      </c>
      <c r="B5" s="7">
        <v>2</v>
      </c>
      <c r="C5" s="7">
        <v>59</v>
      </c>
      <c r="D5" s="7">
        <v>12</v>
      </c>
      <c r="E5" s="7">
        <v>10</v>
      </c>
      <c r="F5" s="7">
        <v>6</v>
      </c>
      <c r="G5" s="7">
        <v>0</v>
      </c>
      <c r="H5" s="15"/>
      <c r="I5" s="7"/>
    </row>
    <row r="6" spans="1:10" x14ac:dyDescent="0.25">
      <c r="A6" s="14" t="s">
        <v>4</v>
      </c>
      <c r="B6" s="7">
        <v>2</v>
      </c>
      <c r="C6" s="7">
        <v>193</v>
      </c>
      <c r="D6" s="7">
        <v>12</v>
      </c>
      <c r="E6" s="7">
        <v>12</v>
      </c>
      <c r="F6" s="7">
        <v>0</v>
      </c>
      <c r="G6" s="7">
        <v>0</v>
      </c>
      <c r="H6" s="15"/>
      <c r="I6" s="7"/>
    </row>
    <row r="7" spans="1:10" x14ac:dyDescent="0.25">
      <c r="A7" s="14" t="s">
        <v>4</v>
      </c>
      <c r="B7" s="7">
        <v>2</v>
      </c>
      <c r="C7" s="7">
        <v>14</v>
      </c>
      <c r="D7" s="7">
        <v>10</v>
      </c>
      <c r="E7" s="7">
        <v>10</v>
      </c>
      <c r="F7" s="7">
        <v>0</v>
      </c>
      <c r="G7" s="7">
        <v>0</v>
      </c>
      <c r="H7" s="15"/>
      <c r="I7" s="7"/>
    </row>
    <row r="8" spans="1:10" x14ac:dyDescent="0.25">
      <c r="A8" s="14" t="s">
        <v>5</v>
      </c>
      <c r="B8" s="7">
        <v>2</v>
      </c>
      <c r="C8" s="7" t="s">
        <v>6</v>
      </c>
      <c r="D8" s="7">
        <v>22</v>
      </c>
      <c r="E8" s="7">
        <v>17</v>
      </c>
      <c r="F8" s="7">
        <v>1</v>
      </c>
      <c r="G8" s="7">
        <v>0</v>
      </c>
      <c r="H8" s="15"/>
      <c r="I8" s="7"/>
    </row>
    <row r="9" spans="1:10" x14ac:dyDescent="0.25">
      <c r="A9" s="14" t="s">
        <v>5</v>
      </c>
      <c r="B9" s="7">
        <v>2</v>
      </c>
      <c r="C9" s="7">
        <v>46</v>
      </c>
      <c r="D9" s="7">
        <v>5</v>
      </c>
      <c r="E9" s="7">
        <v>2</v>
      </c>
      <c r="F9" s="7">
        <v>0</v>
      </c>
      <c r="G9" s="7">
        <v>0</v>
      </c>
      <c r="H9" s="15"/>
      <c r="I9" s="7"/>
    </row>
    <row r="10" spans="1:10" x14ac:dyDescent="0.25">
      <c r="A10" s="14" t="s">
        <v>14</v>
      </c>
      <c r="B10" s="7">
        <v>2</v>
      </c>
      <c r="C10" s="7">
        <v>138</v>
      </c>
      <c r="D10" s="7">
        <v>6</v>
      </c>
      <c r="E10" s="7">
        <v>1</v>
      </c>
      <c r="F10" s="7">
        <v>0</v>
      </c>
      <c r="G10" s="7">
        <v>0</v>
      </c>
      <c r="H10" s="15"/>
      <c r="I10" s="7"/>
    </row>
    <row r="11" spans="1:10" x14ac:dyDescent="0.25">
      <c r="A11" s="14" t="s">
        <v>14</v>
      </c>
      <c r="B11" s="7">
        <v>2</v>
      </c>
      <c r="C11" s="7">
        <v>125</v>
      </c>
      <c r="D11" s="7">
        <v>5</v>
      </c>
      <c r="E11" s="7">
        <v>2</v>
      </c>
      <c r="F11" s="7">
        <v>1</v>
      </c>
      <c r="G11" s="7">
        <v>0</v>
      </c>
      <c r="H11" s="15"/>
      <c r="I11" s="7"/>
    </row>
    <row r="12" spans="1:10" ht="15" x14ac:dyDescent="0.25">
      <c r="A12" s="14" t="s">
        <v>8</v>
      </c>
      <c r="B12" s="7">
        <v>2</v>
      </c>
      <c r="C12" s="7">
        <v>99</v>
      </c>
      <c r="D12" s="7">
        <v>12</v>
      </c>
      <c r="E12" s="7">
        <v>6</v>
      </c>
      <c r="F12" s="7">
        <v>0</v>
      </c>
      <c r="G12" s="7">
        <v>0</v>
      </c>
      <c r="H12" s="15"/>
      <c r="I12" s="7"/>
      <c r="J12"/>
    </row>
    <row r="13" spans="1:10" ht="15" x14ac:dyDescent="0.25">
      <c r="A13" s="14" t="s">
        <v>8</v>
      </c>
      <c r="B13" s="7">
        <v>2</v>
      </c>
      <c r="C13" s="7">
        <v>86</v>
      </c>
      <c r="D13" s="7">
        <v>9</v>
      </c>
      <c r="E13" s="7">
        <v>3</v>
      </c>
      <c r="F13" s="7">
        <v>1</v>
      </c>
      <c r="G13" s="7">
        <v>0</v>
      </c>
      <c r="H13" s="15"/>
      <c r="I13" s="7"/>
      <c r="J13"/>
    </row>
    <row r="14" spans="1:10" ht="15" x14ac:dyDescent="0.25">
      <c r="A14" s="14" t="s">
        <v>8</v>
      </c>
      <c r="B14" s="7">
        <v>2</v>
      </c>
      <c r="C14" s="7">
        <v>180</v>
      </c>
      <c r="D14" s="7">
        <v>8</v>
      </c>
      <c r="E14" s="7">
        <v>4</v>
      </c>
      <c r="F14" s="7">
        <v>2</v>
      </c>
      <c r="G14" s="7">
        <v>0</v>
      </c>
      <c r="H14" s="15"/>
      <c r="I14" s="7"/>
      <c r="J14"/>
    </row>
    <row r="15" spans="1:10" ht="15" x14ac:dyDescent="0.25">
      <c r="A15" s="14" t="s">
        <v>9</v>
      </c>
      <c r="B15" s="7">
        <v>2</v>
      </c>
      <c r="C15" s="7" t="s">
        <v>10</v>
      </c>
      <c r="D15" s="7">
        <v>29</v>
      </c>
      <c r="E15" s="7">
        <v>13</v>
      </c>
      <c r="F15" s="7">
        <v>5</v>
      </c>
      <c r="G15" s="7">
        <v>0</v>
      </c>
      <c r="H15" s="15"/>
      <c r="I15" s="7"/>
      <c r="J15"/>
    </row>
    <row r="16" spans="1:10" ht="15" x14ac:dyDescent="0.25">
      <c r="A16" s="14" t="s">
        <v>9</v>
      </c>
      <c r="B16" s="7">
        <v>2</v>
      </c>
      <c r="C16" s="7">
        <v>32</v>
      </c>
      <c r="D16" s="7">
        <v>22</v>
      </c>
      <c r="E16" s="7">
        <v>11</v>
      </c>
      <c r="F16" s="7">
        <v>1</v>
      </c>
      <c r="G16" s="7">
        <v>0</v>
      </c>
      <c r="H16" s="15"/>
      <c r="I16" s="7"/>
      <c r="J16"/>
    </row>
    <row r="17" spans="1:10" ht="15" x14ac:dyDescent="0.25">
      <c r="A17" s="14" t="s">
        <v>0</v>
      </c>
      <c r="B17" s="7">
        <v>4</v>
      </c>
      <c r="C17" s="7">
        <v>67</v>
      </c>
      <c r="D17" s="7">
        <v>18</v>
      </c>
      <c r="E17" s="7">
        <v>9</v>
      </c>
      <c r="F17" s="7">
        <v>1</v>
      </c>
      <c r="G17" s="7">
        <v>0</v>
      </c>
      <c r="H17" s="15"/>
      <c r="I17" s="7"/>
      <c r="J17"/>
    </row>
    <row r="18" spans="1:10" ht="15" x14ac:dyDescent="0.25">
      <c r="A18" s="14" t="s">
        <v>0</v>
      </c>
      <c r="B18" s="7">
        <v>4</v>
      </c>
      <c r="C18" s="7">
        <v>163</v>
      </c>
      <c r="D18" s="7">
        <v>12</v>
      </c>
      <c r="E18" s="7">
        <v>5</v>
      </c>
      <c r="F18" s="7">
        <v>3</v>
      </c>
      <c r="G18" s="7">
        <v>0</v>
      </c>
      <c r="H18" s="15"/>
      <c r="I18" s="7"/>
      <c r="J18"/>
    </row>
    <row r="19" spans="1:10" ht="15" x14ac:dyDescent="0.25">
      <c r="A19" s="14" t="s">
        <v>3</v>
      </c>
      <c r="B19" s="7">
        <v>4</v>
      </c>
      <c r="C19" s="7">
        <v>192</v>
      </c>
      <c r="D19" s="7">
        <v>19</v>
      </c>
      <c r="E19" s="7">
        <v>9</v>
      </c>
      <c r="F19" s="7">
        <v>2</v>
      </c>
      <c r="G19" s="7">
        <v>0</v>
      </c>
      <c r="H19" s="15"/>
      <c r="I19" s="7"/>
      <c r="J19"/>
    </row>
    <row r="20" spans="1:10" ht="15" x14ac:dyDescent="0.25">
      <c r="A20" s="14" t="s">
        <v>3</v>
      </c>
      <c r="B20" s="7">
        <v>4</v>
      </c>
      <c r="C20" s="7">
        <v>122</v>
      </c>
      <c r="D20" s="7">
        <v>10</v>
      </c>
      <c r="E20" s="7">
        <v>10</v>
      </c>
      <c r="F20" s="7">
        <v>0</v>
      </c>
      <c r="G20" s="7">
        <v>0</v>
      </c>
      <c r="H20" s="15"/>
      <c r="I20" s="7"/>
      <c r="J20"/>
    </row>
    <row r="21" spans="1:10" ht="25.5" x14ac:dyDescent="0.25">
      <c r="A21" s="14" t="s">
        <v>4</v>
      </c>
      <c r="B21" s="7">
        <v>4</v>
      </c>
      <c r="C21" s="7">
        <v>108</v>
      </c>
      <c r="D21" s="7">
        <v>14</v>
      </c>
      <c r="E21" s="7">
        <v>13</v>
      </c>
      <c r="F21" s="7">
        <v>0</v>
      </c>
      <c r="G21" s="7">
        <v>8</v>
      </c>
      <c r="H21" s="15" t="s">
        <v>16</v>
      </c>
      <c r="I21" s="7"/>
      <c r="J21"/>
    </row>
    <row r="22" spans="1:10" ht="15" x14ac:dyDescent="0.25">
      <c r="A22" s="14" t="s">
        <v>4</v>
      </c>
      <c r="B22" s="7">
        <v>4</v>
      </c>
      <c r="C22" s="7">
        <v>176</v>
      </c>
      <c r="D22" s="7">
        <v>14</v>
      </c>
      <c r="E22" s="7">
        <v>14</v>
      </c>
      <c r="F22" s="7">
        <v>0</v>
      </c>
      <c r="G22" s="7">
        <v>0</v>
      </c>
      <c r="H22" s="15"/>
      <c r="I22" s="7"/>
      <c r="J22"/>
    </row>
    <row r="23" spans="1:10" ht="15" x14ac:dyDescent="0.25">
      <c r="A23" s="14" t="s">
        <v>5</v>
      </c>
      <c r="B23" s="7">
        <v>4</v>
      </c>
      <c r="C23" s="7" t="s">
        <v>15</v>
      </c>
      <c r="D23" s="7">
        <v>25</v>
      </c>
      <c r="E23" s="7">
        <v>4</v>
      </c>
      <c r="F23" s="7">
        <v>7</v>
      </c>
      <c r="G23" s="7">
        <v>0</v>
      </c>
      <c r="H23" s="15"/>
      <c r="I23" s="7"/>
      <c r="J23"/>
    </row>
    <row r="24" spans="1:10" ht="15" x14ac:dyDescent="0.25">
      <c r="A24" s="14" t="s">
        <v>14</v>
      </c>
      <c r="B24" s="7">
        <v>4</v>
      </c>
      <c r="C24" s="7">
        <v>94</v>
      </c>
      <c r="D24" s="7">
        <v>23</v>
      </c>
      <c r="E24" s="7">
        <v>11</v>
      </c>
      <c r="F24" s="7">
        <v>0</v>
      </c>
      <c r="G24" s="7">
        <v>0</v>
      </c>
      <c r="H24" s="15"/>
      <c r="I24" s="7"/>
      <c r="J24"/>
    </row>
    <row r="25" spans="1:10" ht="15" x14ac:dyDescent="0.25">
      <c r="A25" s="14" t="s">
        <v>14</v>
      </c>
      <c r="B25" s="7">
        <v>4</v>
      </c>
      <c r="C25" s="7">
        <v>149</v>
      </c>
      <c r="D25" s="7">
        <v>13</v>
      </c>
      <c r="E25" s="7">
        <v>7</v>
      </c>
      <c r="F25" s="7">
        <v>0</v>
      </c>
      <c r="G25" s="7">
        <v>0</v>
      </c>
      <c r="H25" s="15"/>
      <c r="I25" s="7"/>
      <c r="J25"/>
    </row>
    <row r="26" spans="1:10" ht="15" x14ac:dyDescent="0.25">
      <c r="A26" s="14" t="s">
        <v>8</v>
      </c>
      <c r="B26" s="7">
        <v>4</v>
      </c>
      <c r="C26" s="7">
        <v>45</v>
      </c>
      <c r="D26" s="7">
        <v>7</v>
      </c>
      <c r="E26" s="7">
        <v>6</v>
      </c>
      <c r="F26" s="7">
        <v>0</v>
      </c>
      <c r="G26" s="7">
        <v>0</v>
      </c>
      <c r="H26" s="15"/>
      <c r="I26" s="7"/>
      <c r="J26"/>
    </row>
    <row r="27" spans="1:10" ht="15" x14ac:dyDescent="0.25">
      <c r="A27" s="14" t="s">
        <v>8</v>
      </c>
      <c r="B27" s="7">
        <v>4</v>
      </c>
      <c r="C27" s="7" t="s">
        <v>13</v>
      </c>
      <c r="D27" s="7">
        <v>7</v>
      </c>
      <c r="E27" s="7">
        <v>3</v>
      </c>
      <c r="F27" s="7">
        <v>0</v>
      </c>
      <c r="G27" s="7">
        <v>0</v>
      </c>
      <c r="H27" s="15"/>
      <c r="I27" s="7"/>
      <c r="J27"/>
    </row>
    <row r="28" spans="1:10" ht="15" x14ac:dyDescent="0.25">
      <c r="A28" s="14" t="s">
        <v>9</v>
      </c>
      <c r="B28" s="7">
        <v>4</v>
      </c>
      <c r="C28" s="7">
        <v>136</v>
      </c>
      <c r="D28" s="7">
        <v>20</v>
      </c>
      <c r="E28" s="7">
        <v>10</v>
      </c>
      <c r="F28" s="7">
        <v>0</v>
      </c>
      <c r="G28" s="7">
        <v>0</v>
      </c>
      <c r="H28" s="15"/>
      <c r="I28" s="7"/>
      <c r="J28"/>
    </row>
    <row r="29" spans="1:10" ht="25.5" x14ac:dyDescent="0.25">
      <c r="A29" s="14" t="s">
        <v>9</v>
      </c>
      <c r="B29" s="7">
        <v>4</v>
      </c>
      <c r="C29" s="7" t="s">
        <v>12</v>
      </c>
      <c r="D29" s="7">
        <v>17</v>
      </c>
      <c r="E29" s="7">
        <v>6</v>
      </c>
      <c r="F29" s="7">
        <v>1</v>
      </c>
      <c r="G29" s="7">
        <v>3</v>
      </c>
      <c r="H29" s="15" t="s">
        <v>11</v>
      </c>
      <c r="I29" s="7"/>
      <c r="J29"/>
    </row>
    <row r="30" spans="1:10" ht="15" x14ac:dyDescent="0.25">
      <c r="A30" s="14" t="s">
        <v>9</v>
      </c>
      <c r="B30" s="7">
        <v>4</v>
      </c>
      <c r="C30" s="7">
        <v>30</v>
      </c>
      <c r="D30" s="7">
        <v>5</v>
      </c>
      <c r="E30" s="7">
        <v>2</v>
      </c>
      <c r="F30" s="7">
        <v>0</v>
      </c>
      <c r="G30" s="7">
        <v>0</v>
      </c>
      <c r="H30" s="15"/>
      <c r="I30" s="7"/>
      <c r="J30"/>
    </row>
    <row r="31" spans="1:10" ht="15" x14ac:dyDescent="0.25">
      <c r="A31" s="14" t="s">
        <v>2</v>
      </c>
      <c r="B31" s="7">
        <v>6</v>
      </c>
      <c r="C31" s="7">
        <v>67</v>
      </c>
      <c r="D31" s="7">
        <v>22</v>
      </c>
      <c r="E31" s="7">
        <v>9</v>
      </c>
      <c r="F31" s="7">
        <v>0</v>
      </c>
      <c r="G31" s="7">
        <v>0</v>
      </c>
      <c r="H31" s="15"/>
      <c r="I31" s="7"/>
      <c r="J31"/>
    </row>
    <row r="32" spans="1:10" ht="25.5" x14ac:dyDescent="0.25">
      <c r="A32" s="14" t="s">
        <v>2</v>
      </c>
      <c r="B32" s="7">
        <v>6</v>
      </c>
      <c r="C32" s="7" t="s">
        <v>17</v>
      </c>
      <c r="D32" s="7">
        <v>18</v>
      </c>
      <c r="E32" s="7">
        <v>7</v>
      </c>
      <c r="F32" s="7">
        <v>1</v>
      </c>
      <c r="G32" s="7">
        <v>1</v>
      </c>
      <c r="H32" s="15" t="s">
        <v>18</v>
      </c>
      <c r="I32" s="7"/>
      <c r="J32"/>
    </row>
    <row r="33" spans="1:10" ht="15" x14ac:dyDescent="0.25">
      <c r="A33" s="14" t="s">
        <v>3</v>
      </c>
      <c r="B33" s="7">
        <v>6</v>
      </c>
      <c r="C33" s="7">
        <v>117</v>
      </c>
      <c r="D33" s="7">
        <v>10</v>
      </c>
      <c r="E33" s="7">
        <v>10</v>
      </c>
      <c r="F33" s="7">
        <v>0</v>
      </c>
      <c r="G33" s="7">
        <v>0</v>
      </c>
      <c r="H33" s="15"/>
      <c r="I33" s="7"/>
      <c r="J33"/>
    </row>
    <row r="34" spans="1:10" ht="15" x14ac:dyDescent="0.25">
      <c r="A34" s="14" t="s">
        <v>3</v>
      </c>
      <c r="B34" s="7">
        <v>6</v>
      </c>
      <c r="C34" s="7">
        <v>143</v>
      </c>
      <c r="D34" s="7">
        <v>10</v>
      </c>
      <c r="E34" s="7">
        <v>10</v>
      </c>
      <c r="F34" s="7">
        <v>0</v>
      </c>
      <c r="G34" s="7">
        <v>0</v>
      </c>
      <c r="H34" s="15"/>
      <c r="I34" s="7"/>
      <c r="J34"/>
    </row>
    <row r="35" spans="1:10" ht="15" x14ac:dyDescent="0.25">
      <c r="A35" s="14" t="s">
        <v>4</v>
      </c>
      <c r="B35" s="7">
        <v>6</v>
      </c>
      <c r="C35" s="7">
        <v>105</v>
      </c>
      <c r="D35" s="7">
        <v>18</v>
      </c>
      <c r="E35" s="7">
        <v>18</v>
      </c>
      <c r="F35" s="7">
        <v>0</v>
      </c>
      <c r="G35" s="7">
        <v>0</v>
      </c>
      <c r="H35" s="15"/>
      <c r="I35" s="7"/>
      <c r="J35"/>
    </row>
    <row r="36" spans="1:10" ht="25.5" x14ac:dyDescent="0.25">
      <c r="A36" s="14" t="s">
        <v>4</v>
      </c>
      <c r="B36" s="7">
        <v>6</v>
      </c>
      <c r="C36" s="7" t="s">
        <v>17</v>
      </c>
      <c r="D36" s="7">
        <v>12</v>
      </c>
      <c r="E36" s="7">
        <v>9</v>
      </c>
      <c r="F36" s="7">
        <v>3</v>
      </c>
      <c r="G36" s="7">
        <v>0</v>
      </c>
      <c r="H36" s="15"/>
      <c r="I36" s="7"/>
      <c r="J36"/>
    </row>
    <row r="37" spans="1:10" ht="15" x14ac:dyDescent="0.25">
      <c r="A37" s="14" t="s">
        <v>5</v>
      </c>
      <c r="B37" s="7">
        <v>6</v>
      </c>
      <c r="C37" s="7">
        <v>54</v>
      </c>
      <c r="D37" s="7">
        <v>17</v>
      </c>
      <c r="E37" s="7">
        <v>4</v>
      </c>
      <c r="F37" s="7">
        <v>1</v>
      </c>
      <c r="G37" s="7">
        <v>1</v>
      </c>
      <c r="H37" s="15" t="s">
        <v>18</v>
      </c>
      <c r="I37" s="7"/>
      <c r="J37"/>
    </row>
    <row r="38" spans="1:10" ht="15" x14ac:dyDescent="0.25">
      <c r="A38" s="14" t="s">
        <v>5</v>
      </c>
      <c r="B38" s="7">
        <v>6</v>
      </c>
      <c r="C38" s="7">
        <v>13</v>
      </c>
      <c r="D38" s="7">
        <v>17</v>
      </c>
      <c r="E38" s="7">
        <v>6</v>
      </c>
      <c r="F38" s="7">
        <v>0</v>
      </c>
      <c r="G38" s="7">
        <v>0</v>
      </c>
      <c r="H38" s="15"/>
      <c r="I38" s="7"/>
      <c r="J38"/>
    </row>
    <row r="39" spans="1:10" ht="15" x14ac:dyDescent="0.25">
      <c r="A39" s="14" t="s">
        <v>5</v>
      </c>
      <c r="B39" s="7">
        <v>6</v>
      </c>
      <c r="C39" s="7">
        <v>41</v>
      </c>
      <c r="D39" s="7">
        <v>17</v>
      </c>
      <c r="E39" s="7">
        <v>8</v>
      </c>
      <c r="F39" s="7">
        <v>0</v>
      </c>
      <c r="G39" s="7">
        <v>0</v>
      </c>
      <c r="H39" s="15"/>
      <c r="I39" s="7"/>
      <c r="J39"/>
    </row>
    <row r="40" spans="1:10" ht="15" x14ac:dyDescent="0.25">
      <c r="A40" s="14" t="s">
        <v>5</v>
      </c>
      <c r="B40" s="7">
        <v>6</v>
      </c>
      <c r="C40" s="7">
        <v>80</v>
      </c>
      <c r="D40" s="7">
        <v>15</v>
      </c>
      <c r="E40" s="7">
        <v>6</v>
      </c>
      <c r="F40" s="7">
        <v>4</v>
      </c>
      <c r="G40" s="7">
        <v>1</v>
      </c>
      <c r="H40" s="15" t="s">
        <v>18</v>
      </c>
      <c r="I40" s="7"/>
      <c r="J40"/>
    </row>
    <row r="41" spans="1:10" ht="25.5" x14ac:dyDescent="0.25">
      <c r="A41" s="14" t="s">
        <v>5</v>
      </c>
      <c r="B41" s="7">
        <v>6</v>
      </c>
      <c r="C41" s="7" t="s">
        <v>17</v>
      </c>
      <c r="D41" s="7">
        <v>4</v>
      </c>
      <c r="E41" s="7">
        <v>3</v>
      </c>
      <c r="F41" s="7">
        <v>0</v>
      </c>
      <c r="G41" s="7">
        <v>0</v>
      </c>
      <c r="H41" s="15"/>
      <c r="I41" s="7"/>
      <c r="J41"/>
    </row>
    <row r="42" spans="1:10" ht="15" x14ac:dyDescent="0.25">
      <c r="A42" s="14" t="s">
        <v>14</v>
      </c>
      <c r="B42" s="7">
        <v>6</v>
      </c>
      <c r="C42" s="7">
        <v>27</v>
      </c>
      <c r="D42" s="7">
        <v>21</v>
      </c>
      <c r="E42" s="7">
        <v>8</v>
      </c>
      <c r="F42" s="7">
        <v>0</v>
      </c>
      <c r="G42" s="7">
        <v>1</v>
      </c>
      <c r="H42" s="15" t="s">
        <v>18</v>
      </c>
      <c r="I42" s="7"/>
      <c r="J42"/>
    </row>
    <row r="43" spans="1:10" ht="15" x14ac:dyDescent="0.25">
      <c r="A43" s="14" t="s">
        <v>8</v>
      </c>
      <c r="B43" s="7">
        <v>6</v>
      </c>
      <c r="C43" s="7">
        <v>181</v>
      </c>
      <c r="D43" s="7">
        <v>8</v>
      </c>
      <c r="E43" s="7">
        <v>4</v>
      </c>
      <c r="F43" s="7">
        <v>0</v>
      </c>
      <c r="G43" s="7">
        <v>0</v>
      </c>
      <c r="H43" s="15"/>
      <c r="I43" s="7"/>
      <c r="J43"/>
    </row>
    <row r="44" spans="1:10" ht="15" x14ac:dyDescent="0.25">
      <c r="A44" s="14" t="s">
        <v>8</v>
      </c>
      <c r="B44" s="7">
        <v>6</v>
      </c>
      <c r="C44" s="7">
        <v>167</v>
      </c>
      <c r="D44" s="7">
        <v>6</v>
      </c>
      <c r="E44" s="7">
        <v>2</v>
      </c>
      <c r="F44" s="7">
        <v>0</v>
      </c>
      <c r="G44" s="7">
        <v>0</v>
      </c>
      <c r="H44" s="15"/>
      <c r="I44" s="7"/>
      <c r="J44"/>
    </row>
    <row r="45" spans="1:10" ht="15" x14ac:dyDescent="0.25">
      <c r="A45" s="14" t="s">
        <v>9</v>
      </c>
      <c r="B45" s="7">
        <v>6</v>
      </c>
      <c r="C45" s="7">
        <v>92</v>
      </c>
      <c r="D45" s="7">
        <v>13</v>
      </c>
      <c r="E45" s="7">
        <v>4</v>
      </c>
      <c r="F45" s="7">
        <v>7</v>
      </c>
      <c r="G45" s="7">
        <v>0</v>
      </c>
      <c r="H45" s="15"/>
      <c r="I45" s="7"/>
      <c r="J45"/>
    </row>
    <row r="46" spans="1:10" ht="15" x14ac:dyDescent="0.25">
      <c r="A46" s="14" t="s">
        <v>2</v>
      </c>
      <c r="B46" s="7">
        <v>8</v>
      </c>
      <c r="C46" s="7">
        <v>146</v>
      </c>
      <c r="D46" s="7">
        <v>20</v>
      </c>
      <c r="E46" s="7">
        <v>9</v>
      </c>
      <c r="F46" s="7">
        <v>0</v>
      </c>
      <c r="G46" s="7">
        <v>2</v>
      </c>
      <c r="H46" s="15" t="s">
        <v>19</v>
      </c>
      <c r="I46" s="7"/>
      <c r="J46"/>
    </row>
    <row r="47" spans="1:10" ht="15" x14ac:dyDescent="0.25">
      <c r="A47" s="14" t="s">
        <v>2</v>
      </c>
      <c r="B47" s="7">
        <v>8</v>
      </c>
      <c r="C47" s="7">
        <v>104</v>
      </c>
      <c r="D47" s="7">
        <v>16</v>
      </c>
      <c r="E47" s="7">
        <v>9</v>
      </c>
      <c r="F47" s="7">
        <v>0</v>
      </c>
      <c r="G47" s="7">
        <v>0</v>
      </c>
      <c r="H47" s="15"/>
      <c r="I47" s="7"/>
      <c r="J47"/>
    </row>
    <row r="48" spans="1:10" ht="15" x14ac:dyDescent="0.25">
      <c r="A48" s="14" t="s">
        <v>2</v>
      </c>
      <c r="B48" s="7">
        <v>8</v>
      </c>
      <c r="C48" s="7">
        <v>160</v>
      </c>
      <c r="D48" s="7">
        <v>12</v>
      </c>
      <c r="E48" s="7">
        <v>6</v>
      </c>
      <c r="F48" s="7">
        <v>1</v>
      </c>
      <c r="G48" s="7">
        <v>1</v>
      </c>
      <c r="H48" s="15" t="s">
        <v>19</v>
      </c>
      <c r="I48" s="7"/>
      <c r="J48"/>
    </row>
    <row r="49" spans="1:10" ht="15" x14ac:dyDescent="0.25">
      <c r="A49" s="14" t="s">
        <v>2</v>
      </c>
      <c r="B49" s="7">
        <v>8</v>
      </c>
      <c r="C49" s="7">
        <v>201</v>
      </c>
      <c r="D49" s="7">
        <v>7</v>
      </c>
      <c r="E49" s="7">
        <v>4</v>
      </c>
      <c r="F49" s="7">
        <v>0</v>
      </c>
      <c r="G49" s="7">
        <v>0</v>
      </c>
      <c r="H49" s="15"/>
      <c r="I49" s="7"/>
      <c r="J49"/>
    </row>
    <row r="50" spans="1:10" ht="15" x14ac:dyDescent="0.25">
      <c r="A50" s="14" t="s">
        <v>2</v>
      </c>
      <c r="B50" s="7">
        <v>8</v>
      </c>
      <c r="C50" s="7">
        <v>90</v>
      </c>
      <c r="D50" s="7">
        <v>6</v>
      </c>
      <c r="E50" s="7">
        <v>2</v>
      </c>
      <c r="F50" s="7">
        <v>0</v>
      </c>
      <c r="G50" s="7">
        <v>3</v>
      </c>
      <c r="H50" s="15" t="s">
        <v>19</v>
      </c>
      <c r="I50" s="7"/>
      <c r="J50"/>
    </row>
    <row r="51" spans="1:10" ht="15" x14ac:dyDescent="0.25">
      <c r="A51" s="14" t="s">
        <v>3</v>
      </c>
      <c r="B51" s="7">
        <v>8</v>
      </c>
      <c r="C51" s="7">
        <v>117</v>
      </c>
      <c r="D51" s="7">
        <v>11</v>
      </c>
      <c r="E51" s="7">
        <v>11</v>
      </c>
      <c r="F51" s="7">
        <v>0</v>
      </c>
      <c r="G51" s="7">
        <v>0</v>
      </c>
      <c r="H51" s="15"/>
      <c r="I51" s="7"/>
      <c r="J51"/>
    </row>
    <row r="52" spans="1:10" ht="15" x14ac:dyDescent="0.25">
      <c r="A52" s="14" t="s">
        <v>4</v>
      </c>
      <c r="B52" s="7">
        <v>8</v>
      </c>
      <c r="C52" s="7">
        <v>79</v>
      </c>
      <c r="D52" s="7">
        <v>15</v>
      </c>
      <c r="E52" s="7">
        <v>15</v>
      </c>
      <c r="F52" s="7">
        <v>0</v>
      </c>
      <c r="G52" s="7">
        <v>0</v>
      </c>
      <c r="H52" s="15"/>
      <c r="I52" s="7"/>
      <c r="J52"/>
    </row>
    <row r="53" spans="1:10" ht="15" x14ac:dyDescent="0.25">
      <c r="A53" s="14" t="s">
        <v>4</v>
      </c>
      <c r="B53" s="7">
        <v>8</v>
      </c>
      <c r="C53" s="7">
        <v>174</v>
      </c>
      <c r="D53" s="7">
        <v>12</v>
      </c>
      <c r="E53" s="7">
        <v>9</v>
      </c>
      <c r="F53" s="7">
        <v>2</v>
      </c>
      <c r="G53" s="7">
        <v>0</v>
      </c>
      <c r="H53" s="15"/>
      <c r="I53" s="7"/>
      <c r="J53"/>
    </row>
    <row r="54" spans="1:10" ht="15" x14ac:dyDescent="0.25">
      <c r="A54" s="14" t="s">
        <v>5</v>
      </c>
      <c r="B54" s="7">
        <v>8</v>
      </c>
      <c r="C54" s="7">
        <v>131</v>
      </c>
      <c r="D54" s="7">
        <v>22</v>
      </c>
      <c r="E54" s="7">
        <v>8</v>
      </c>
      <c r="F54" s="7">
        <v>4</v>
      </c>
      <c r="G54" s="7">
        <v>4</v>
      </c>
      <c r="H54" s="15" t="s">
        <v>19</v>
      </c>
      <c r="I54" s="7"/>
      <c r="J54"/>
    </row>
    <row r="55" spans="1:10" ht="15" x14ac:dyDescent="0.25">
      <c r="A55" s="14" t="s">
        <v>5</v>
      </c>
      <c r="B55" s="7">
        <v>8</v>
      </c>
      <c r="C55" s="7">
        <v>27</v>
      </c>
      <c r="D55" s="7">
        <v>18</v>
      </c>
      <c r="E55" s="7">
        <v>4</v>
      </c>
      <c r="F55" s="7">
        <v>2</v>
      </c>
      <c r="G55" s="7">
        <v>0</v>
      </c>
      <c r="H55" s="15"/>
      <c r="I55" s="7"/>
      <c r="J55"/>
    </row>
    <row r="56" spans="1:10" ht="15" x14ac:dyDescent="0.25">
      <c r="A56" s="14" t="s">
        <v>5</v>
      </c>
      <c r="B56" s="7">
        <v>8</v>
      </c>
      <c r="C56" s="7">
        <v>187</v>
      </c>
      <c r="D56" s="7">
        <v>13</v>
      </c>
      <c r="E56" s="7">
        <v>6</v>
      </c>
      <c r="F56" s="7">
        <v>0</v>
      </c>
      <c r="G56" s="7">
        <v>0</v>
      </c>
      <c r="H56" s="15"/>
      <c r="I56" s="7"/>
      <c r="J56"/>
    </row>
    <row r="57" spans="1:10" ht="15" x14ac:dyDescent="0.25">
      <c r="A57" s="14" t="s">
        <v>8</v>
      </c>
      <c r="B57" s="7">
        <v>8</v>
      </c>
      <c r="C57" s="7">
        <v>13</v>
      </c>
      <c r="D57" s="7">
        <v>9</v>
      </c>
      <c r="E57" s="7">
        <v>4</v>
      </c>
      <c r="F57" s="7">
        <v>1</v>
      </c>
      <c r="G57" s="7">
        <v>0</v>
      </c>
      <c r="H57" s="15"/>
      <c r="I57" s="7"/>
      <c r="J57"/>
    </row>
    <row r="58" spans="1:10" ht="15" x14ac:dyDescent="0.25">
      <c r="A58" s="14" t="s">
        <v>8</v>
      </c>
      <c r="B58" s="7">
        <v>8</v>
      </c>
      <c r="C58" s="7">
        <v>66</v>
      </c>
      <c r="D58" s="7">
        <v>9</v>
      </c>
      <c r="E58" s="7">
        <v>6</v>
      </c>
      <c r="F58" s="7">
        <v>1</v>
      </c>
      <c r="G58" s="7">
        <v>0</v>
      </c>
      <c r="H58" s="15"/>
      <c r="I58" s="7"/>
      <c r="J58"/>
    </row>
    <row r="59" spans="1:10" ht="15" x14ac:dyDescent="0.25">
      <c r="A59" s="14" t="s">
        <v>8</v>
      </c>
      <c r="B59" s="7">
        <v>8</v>
      </c>
      <c r="C59" s="7">
        <v>41</v>
      </c>
      <c r="D59" s="7">
        <v>6</v>
      </c>
      <c r="E59" s="7">
        <v>2</v>
      </c>
      <c r="F59" s="7">
        <v>2</v>
      </c>
      <c r="G59" s="7">
        <v>0</v>
      </c>
      <c r="H59" s="15"/>
      <c r="I59" s="7"/>
      <c r="J59"/>
    </row>
    <row r="60" spans="1:10" x14ac:dyDescent="0.25">
      <c r="A60" s="14" t="s">
        <v>9</v>
      </c>
      <c r="B60" s="7">
        <v>8</v>
      </c>
      <c r="C60" s="7">
        <v>53</v>
      </c>
      <c r="D60" s="7">
        <v>15</v>
      </c>
      <c r="E60" s="7">
        <v>5</v>
      </c>
      <c r="F60" s="7">
        <v>1</v>
      </c>
      <c r="G60" s="7">
        <v>2</v>
      </c>
      <c r="H60" s="15" t="s">
        <v>19</v>
      </c>
      <c r="I60" s="7"/>
    </row>
    <row r="61" spans="1:10" ht="15" x14ac:dyDescent="0.25">
      <c r="A61" s="14" t="s">
        <v>0</v>
      </c>
      <c r="B61" s="7">
        <v>1</v>
      </c>
      <c r="C61" s="7">
        <v>31</v>
      </c>
      <c r="D61" s="7">
        <v>19</v>
      </c>
      <c r="E61" s="7">
        <v>10</v>
      </c>
      <c r="F61" s="7">
        <v>0</v>
      </c>
      <c r="G61" s="7">
        <v>0</v>
      </c>
      <c r="H61" s="15"/>
      <c r="I61" s="7"/>
      <c r="J61"/>
    </row>
    <row r="62" spans="1:10" ht="15" x14ac:dyDescent="0.25">
      <c r="A62" s="14" t="s">
        <v>0</v>
      </c>
      <c r="B62" s="7">
        <v>1</v>
      </c>
      <c r="C62" s="7">
        <v>80</v>
      </c>
      <c r="D62" s="7">
        <v>22</v>
      </c>
      <c r="E62" s="7">
        <v>3</v>
      </c>
      <c r="F62" s="7">
        <v>0</v>
      </c>
      <c r="G62" s="7">
        <v>0</v>
      </c>
      <c r="H62" s="15"/>
      <c r="I62" s="7"/>
      <c r="J62"/>
    </row>
    <row r="63" spans="1:10" ht="15" x14ac:dyDescent="0.25">
      <c r="A63" s="14" t="s">
        <v>0</v>
      </c>
      <c r="B63" s="7">
        <v>1</v>
      </c>
      <c r="C63" s="7">
        <v>120</v>
      </c>
      <c r="D63" s="7">
        <v>18</v>
      </c>
      <c r="E63" s="7">
        <v>8</v>
      </c>
      <c r="F63" s="7">
        <v>0</v>
      </c>
      <c r="G63" s="7">
        <v>0</v>
      </c>
      <c r="H63" s="15"/>
      <c r="I63" s="7"/>
      <c r="J63"/>
    </row>
    <row r="64" spans="1:10" ht="15" x14ac:dyDescent="0.25">
      <c r="A64" s="14" t="s">
        <v>0</v>
      </c>
      <c r="B64" s="7">
        <v>1</v>
      </c>
      <c r="C64" s="7">
        <v>161</v>
      </c>
      <c r="D64" s="7">
        <v>9</v>
      </c>
      <c r="E64" s="7">
        <v>5</v>
      </c>
      <c r="F64" s="7">
        <v>0</v>
      </c>
      <c r="G64" s="7">
        <v>0</v>
      </c>
      <c r="H64" s="15"/>
      <c r="I64" s="7"/>
      <c r="J64"/>
    </row>
    <row r="65" spans="1:10" ht="15" x14ac:dyDescent="0.25">
      <c r="A65" s="14" t="s">
        <v>0</v>
      </c>
      <c r="B65" s="7">
        <v>3</v>
      </c>
      <c r="C65" s="7">
        <v>61</v>
      </c>
      <c r="D65" s="7">
        <v>8</v>
      </c>
      <c r="E65" s="7">
        <v>4</v>
      </c>
      <c r="F65" s="7">
        <v>0</v>
      </c>
      <c r="G65" s="7">
        <v>0</v>
      </c>
      <c r="H65" s="15"/>
      <c r="I65" s="7"/>
      <c r="J65"/>
    </row>
    <row r="66" spans="1:10" ht="15" x14ac:dyDescent="0.25">
      <c r="A66" s="14" t="s">
        <v>0</v>
      </c>
      <c r="B66" s="7">
        <v>3</v>
      </c>
      <c r="C66" s="7">
        <v>76</v>
      </c>
      <c r="D66" s="7">
        <v>17</v>
      </c>
      <c r="E66" s="7">
        <v>6</v>
      </c>
      <c r="F66" s="7">
        <v>0</v>
      </c>
      <c r="G66" s="7">
        <v>0</v>
      </c>
      <c r="H66" s="15"/>
      <c r="I66" s="7"/>
      <c r="J66"/>
    </row>
    <row r="67" spans="1:10" ht="15" x14ac:dyDescent="0.25">
      <c r="A67" s="14" t="s">
        <v>2</v>
      </c>
      <c r="B67" s="7">
        <v>1</v>
      </c>
      <c r="C67" s="7">
        <v>106</v>
      </c>
      <c r="D67" s="7">
        <v>14</v>
      </c>
      <c r="E67" s="7">
        <v>8</v>
      </c>
      <c r="F67" s="7">
        <v>0</v>
      </c>
      <c r="G67" s="7">
        <v>0</v>
      </c>
      <c r="H67" s="15"/>
      <c r="I67" s="7"/>
      <c r="J67"/>
    </row>
    <row r="68" spans="1:10" ht="15" x14ac:dyDescent="0.25">
      <c r="A68" s="14" t="s">
        <v>2</v>
      </c>
      <c r="B68" s="7">
        <v>3</v>
      </c>
      <c r="C68" s="7">
        <v>120</v>
      </c>
      <c r="D68" s="7">
        <v>20</v>
      </c>
      <c r="E68" s="7">
        <v>10</v>
      </c>
      <c r="F68" s="7">
        <v>0</v>
      </c>
      <c r="G68" s="7">
        <v>0</v>
      </c>
      <c r="H68" s="15"/>
      <c r="I68" s="7"/>
      <c r="J68"/>
    </row>
    <row r="69" spans="1:10" ht="15" x14ac:dyDescent="0.25">
      <c r="A69" s="14" t="s">
        <v>2</v>
      </c>
      <c r="B69" s="7">
        <v>5</v>
      </c>
      <c r="C69" s="7">
        <v>57</v>
      </c>
      <c r="D69" s="7">
        <v>1</v>
      </c>
      <c r="E69" s="7">
        <v>0</v>
      </c>
      <c r="F69" s="7">
        <v>0</v>
      </c>
      <c r="G69" s="7">
        <v>0</v>
      </c>
      <c r="H69" s="15"/>
      <c r="I69" s="7"/>
      <c r="J69"/>
    </row>
    <row r="70" spans="1:10" ht="15" x14ac:dyDescent="0.25">
      <c r="A70" s="14" t="s">
        <v>2</v>
      </c>
      <c r="B70" s="7">
        <v>5</v>
      </c>
      <c r="C70" s="7">
        <v>172</v>
      </c>
      <c r="D70" s="7">
        <v>18</v>
      </c>
      <c r="E70" s="7">
        <v>7</v>
      </c>
      <c r="F70" s="7">
        <v>0</v>
      </c>
      <c r="G70" s="7">
        <v>0</v>
      </c>
      <c r="H70" s="15"/>
      <c r="I70" s="7"/>
      <c r="J70"/>
    </row>
    <row r="71" spans="1:10" ht="15" x14ac:dyDescent="0.25">
      <c r="A71" s="14" t="s">
        <v>2</v>
      </c>
      <c r="B71" s="7">
        <v>7</v>
      </c>
      <c r="C71" s="7">
        <v>97</v>
      </c>
      <c r="D71" s="7">
        <v>12</v>
      </c>
      <c r="E71" s="7">
        <v>7</v>
      </c>
      <c r="F71" s="7">
        <v>0</v>
      </c>
      <c r="G71" s="7">
        <v>0</v>
      </c>
      <c r="H71" s="15"/>
      <c r="I71" s="7"/>
      <c r="J71"/>
    </row>
    <row r="72" spans="1:10" ht="15" x14ac:dyDescent="0.25">
      <c r="A72" s="14" t="s">
        <v>2</v>
      </c>
      <c r="B72" s="7">
        <v>7</v>
      </c>
      <c r="C72" s="7">
        <v>110</v>
      </c>
      <c r="D72" s="7">
        <v>14</v>
      </c>
      <c r="E72" s="7">
        <v>11</v>
      </c>
      <c r="F72" s="7">
        <v>0</v>
      </c>
      <c r="G72" s="7">
        <v>0</v>
      </c>
      <c r="H72" s="15"/>
      <c r="I72" s="7"/>
      <c r="J72"/>
    </row>
    <row r="73" spans="1:10" ht="15" x14ac:dyDescent="0.25">
      <c r="A73" s="14" t="s">
        <v>2</v>
      </c>
      <c r="B73" s="7">
        <v>7</v>
      </c>
      <c r="C73" s="7">
        <v>164</v>
      </c>
      <c r="D73" s="7">
        <v>22</v>
      </c>
      <c r="E73" s="7">
        <v>10</v>
      </c>
      <c r="F73" s="7">
        <v>0</v>
      </c>
      <c r="G73" s="7">
        <v>0</v>
      </c>
      <c r="H73" s="15"/>
      <c r="I73" s="7"/>
      <c r="J73"/>
    </row>
    <row r="74" spans="1:10" ht="15" x14ac:dyDescent="0.25">
      <c r="A74" s="14" t="s">
        <v>3</v>
      </c>
      <c r="B74" s="7">
        <v>3</v>
      </c>
      <c r="C74" s="7">
        <v>146</v>
      </c>
      <c r="D74" s="7">
        <v>17</v>
      </c>
      <c r="E74" s="7">
        <v>14</v>
      </c>
      <c r="F74" s="7">
        <v>0</v>
      </c>
      <c r="G74" s="7">
        <v>0</v>
      </c>
      <c r="H74" s="15"/>
      <c r="I74" s="7"/>
      <c r="J74"/>
    </row>
    <row r="75" spans="1:10" ht="15" x14ac:dyDescent="0.25">
      <c r="A75" s="14" t="s">
        <v>3</v>
      </c>
      <c r="B75" s="7">
        <v>3</v>
      </c>
      <c r="C75" s="7">
        <v>191</v>
      </c>
      <c r="D75" s="7">
        <v>11</v>
      </c>
      <c r="E75" s="7">
        <v>11</v>
      </c>
      <c r="F75" s="7">
        <v>0</v>
      </c>
      <c r="G75" s="7">
        <v>0</v>
      </c>
      <c r="H75" s="15"/>
      <c r="I75" s="7"/>
      <c r="J75"/>
    </row>
    <row r="76" spans="1:10" ht="15" x14ac:dyDescent="0.25">
      <c r="A76" s="14" t="s">
        <v>3</v>
      </c>
      <c r="B76" s="7">
        <v>5</v>
      </c>
      <c r="C76" s="7">
        <v>183</v>
      </c>
      <c r="D76" s="7">
        <v>10</v>
      </c>
      <c r="E76" s="7">
        <v>9</v>
      </c>
      <c r="F76" s="7">
        <v>0</v>
      </c>
      <c r="G76" s="7">
        <v>0</v>
      </c>
      <c r="H76" s="15"/>
      <c r="I76" s="7"/>
      <c r="J76"/>
    </row>
    <row r="77" spans="1:10" ht="15" x14ac:dyDescent="0.25">
      <c r="A77" s="14" t="s">
        <v>3</v>
      </c>
      <c r="B77" s="7">
        <v>5</v>
      </c>
      <c r="C77" s="7">
        <v>199</v>
      </c>
      <c r="D77" s="7">
        <v>10</v>
      </c>
      <c r="E77" s="7">
        <v>10</v>
      </c>
      <c r="F77" s="7">
        <v>0</v>
      </c>
      <c r="G77" s="7">
        <v>0</v>
      </c>
      <c r="H77" s="15"/>
      <c r="I77" s="7"/>
      <c r="J77"/>
    </row>
    <row r="78" spans="1:10" ht="15" x14ac:dyDescent="0.25">
      <c r="A78" s="14" t="s">
        <v>3</v>
      </c>
      <c r="B78" s="7">
        <v>7</v>
      </c>
      <c r="C78" s="7">
        <v>60</v>
      </c>
      <c r="D78" s="7">
        <v>11</v>
      </c>
      <c r="E78" s="7">
        <v>11</v>
      </c>
      <c r="F78" s="7">
        <v>0</v>
      </c>
      <c r="G78" s="7">
        <v>0</v>
      </c>
      <c r="H78" s="15"/>
      <c r="I78" s="7" t="s">
        <v>61</v>
      </c>
      <c r="J78"/>
    </row>
    <row r="79" spans="1:10" ht="15" x14ac:dyDescent="0.25">
      <c r="A79" s="14" t="s">
        <v>3</v>
      </c>
      <c r="B79" s="7">
        <v>7</v>
      </c>
      <c r="C79" s="7">
        <v>150</v>
      </c>
      <c r="D79" s="7">
        <v>10</v>
      </c>
      <c r="E79" s="7">
        <v>5</v>
      </c>
      <c r="F79" s="7">
        <v>3</v>
      </c>
      <c r="G79" s="7">
        <v>0</v>
      </c>
      <c r="H79" s="15"/>
      <c r="I79" s="7"/>
      <c r="J79"/>
    </row>
    <row r="80" spans="1:10" ht="15" x14ac:dyDescent="0.25">
      <c r="A80" s="14" t="s">
        <v>3</v>
      </c>
      <c r="B80" s="7">
        <v>7</v>
      </c>
      <c r="C80" s="7">
        <v>175</v>
      </c>
      <c r="D80" s="7">
        <v>11</v>
      </c>
      <c r="E80" s="7">
        <v>11</v>
      </c>
      <c r="F80" s="7">
        <v>0</v>
      </c>
      <c r="G80" s="7">
        <v>0</v>
      </c>
      <c r="H80" s="15"/>
      <c r="I80" s="7"/>
      <c r="J80"/>
    </row>
    <row r="81" spans="1:10" ht="15" x14ac:dyDescent="0.25">
      <c r="A81" s="14" t="s">
        <v>3</v>
      </c>
      <c r="B81" s="7">
        <v>7</v>
      </c>
      <c r="C81" s="7">
        <v>201</v>
      </c>
      <c r="D81" s="7">
        <v>20</v>
      </c>
      <c r="E81" s="7">
        <v>8</v>
      </c>
      <c r="F81" s="7">
        <v>0</v>
      </c>
      <c r="G81" s="7">
        <v>0</v>
      </c>
      <c r="H81" s="15"/>
      <c r="I81" s="27"/>
      <c r="J81"/>
    </row>
    <row r="82" spans="1:10" ht="15" x14ac:dyDescent="0.25">
      <c r="A82" s="14" t="s">
        <v>4</v>
      </c>
      <c r="B82" s="7">
        <v>5</v>
      </c>
      <c r="C82" s="7">
        <v>71</v>
      </c>
      <c r="D82" s="7">
        <v>17</v>
      </c>
      <c r="E82" s="7">
        <v>17</v>
      </c>
      <c r="F82" s="7">
        <v>0</v>
      </c>
      <c r="G82" s="7">
        <v>0</v>
      </c>
      <c r="H82" s="15"/>
      <c r="I82" s="7"/>
      <c r="J82"/>
    </row>
    <row r="83" spans="1:10" ht="15" x14ac:dyDescent="0.25">
      <c r="A83" s="14" t="s">
        <v>4</v>
      </c>
      <c r="B83" s="7">
        <v>5</v>
      </c>
      <c r="C83" s="7">
        <v>110</v>
      </c>
      <c r="D83" s="7">
        <v>15</v>
      </c>
      <c r="E83" s="7">
        <v>15</v>
      </c>
      <c r="F83" s="7">
        <v>0</v>
      </c>
      <c r="G83" s="7">
        <v>0</v>
      </c>
      <c r="H83" s="15"/>
      <c r="I83" s="7"/>
      <c r="J83"/>
    </row>
    <row r="84" spans="1:10" ht="15" x14ac:dyDescent="0.25">
      <c r="A84" s="14" t="s">
        <v>4</v>
      </c>
      <c r="B84" s="7">
        <v>7</v>
      </c>
      <c r="C84" s="7">
        <v>13</v>
      </c>
      <c r="D84" s="7">
        <v>17</v>
      </c>
      <c r="E84" s="7">
        <v>17</v>
      </c>
      <c r="F84" s="7">
        <v>0</v>
      </c>
      <c r="G84" s="7">
        <v>0</v>
      </c>
      <c r="H84" s="15"/>
      <c r="I84" s="7"/>
      <c r="J84"/>
    </row>
    <row r="85" spans="1:10" ht="15" x14ac:dyDescent="0.25">
      <c r="A85" s="14" t="s">
        <v>4</v>
      </c>
      <c r="B85" s="7">
        <v>7</v>
      </c>
      <c r="C85" s="7">
        <v>25</v>
      </c>
      <c r="D85" s="7">
        <v>10</v>
      </c>
      <c r="E85" s="7">
        <v>9</v>
      </c>
      <c r="F85" s="7">
        <v>0</v>
      </c>
      <c r="G85" s="7">
        <v>0</v>
      </c>
      <c r="H85" s="15"/>
      <c r="I85" s="7"/>
      <c r="J85"/>
    </row>
    <row r="86" spans="1:10" ht="15" x14ac:dyDescent="0.25">
      <c r="A86" s="14" t="s">
        <v>4</v>
      </c>
      <c r="B86" s="7">
        <v>7</v>
      </c>
      <c r="C86" s="7">
        <v>49</v>
      </c>
      <c r="D86" s="7">
        <v>15</v>
      </c>
      <c r="E86" s="7">
        <v>15</v>
      </c>
      <c r="F86" s="7">
        <v>0</v>
      </c>
      <c r="G86" s="7">
        <v>0</v>
      </c>
      <c r="H86" s="15"/>
      <c r="I86" s="7"/>
      <c r="J86"/>
    </row>
    <row r="87" spans="1:10" ht="15" x14ac:dyDescent="0.25">
      <c r="A87" s="14" t="s">
        <v>5</v>
      </c>
      <c r="B87" s="7">
        <v>3</v>
      </c>
      <c r="C87" s="7">
        <v>91</v>
      </c>
      <c r="D87" s="7">
        <v>19</v>
      </c>
      <c r="E87" s="7">
        <v>11</v>
      </c>
      <c r="F87" s="7">
        <v>0</v>
      </c>
      <c r="G87" s="7">
        <v>0</v>
      </c>
      <c r="H87" s="15"/>
      <c r="I87" s="7"/>
      <c r="J87"/>
    </row>
    <row r="88" spans="1:10" ht="15" x14ac:dyDescent="0.25">
      <c r="A88" s="14" t="s">
        <v>5</v>
      </c>
      <c r="B88" s="7">
        <v>3</v>
      </c>
      <c r="C88" s="7">
        <v>105</v>
      </c>
      <c r="D88" s="7">
        <v>11</v>
      </c>
      <c r="E88" s="7">
        <v>7</v>
      </c>
      <c r="F88" s="7">
        <v>0</v>
      </c>
      <c r="G88" s="7">
        <v>0</v>
      </c>
      <c r="H88" s="15"/>
      <c r="I88" s="7"/>
      <c r="J88"/>
    </row>
    <row r="89" spans="1:10" ht="15" x14ac:dyDescent="0.25">
      <c r="A89" s="14" t="s">
        <v>5</v>
      </c>
      <c r="B89" s="7">
        <v>5</v>
      </c>
      <c r="C89" s="7">
        <v>14</v>
      </c>
      <c r="D89" s="7">
        <v>14</v>
      </c>
      <c r="E89" s="7">
        <v>7</v>
      </c>
      <c r="F89" s="7">
        <v>1</v>
      </c>
      <c r="G89" s="7">
        <v>0</v>
      </c>
      <c r="H89" s="15"/>
      <c r="I89" s="7"/>
      <c r="J89"/>
    </row>
    <row r="90" spans="1:10" ht="15" x14ac:dyDescent="0.25">
      <c r="A90" s="14" t="s">
        <v>5</v>
      </c>
      <c r="B90" s="7">
        <v>7</v>
      </c>
      <c r="C90" s="7">
        <v>72</v>
      </c>
      <c r="D90" s="7">
        <v>19</v>
      </c>
      <c r="E90" s="7">
        <v>6</v>
      </c>
      <c r="F90" s="7">
        <v>4</v>
      </c>
      <c r="G90" s="7">
        <v>0</v>
      </c>
      <c r="H90" s="15"/>
      <c r="I90" s="7"/>
      <c r="J90"/>
    </row>
    <row r="91" spans="1:10" ht="15" x14ac:dyDescent="0.25">
      <c r="A91" s="14" t="s">
        <v>5</v>
      </c>
      <c r="B91" s="7">
        <v>7</v>
      </c>
      <c r="C91" s="7">
        <v>123</v>
      </c>
      <c r="D91" s="7">
        <v>1</v>
      </c>
      <c r="E91" s="7">
        <v>1</v>
      </c>
      <c r="F91" s="7">
        <v>0</v>
      </c>
      <c r="G91" s="7">
        <v>0</v>
      </c>
      <c r="H91" s="15"/>
      <c r="I91" s="7"/>
      <c r="J91"/>
    </row>
    <row r="92" spans="1:10" ht="15" x14ac:dyDescent="0.25">
      <c r="A92" s="14" t="s">
        <v>14</v>
      </c>
      <c r="B92" s="7">
        <v>1</v>
      </c>
      <c r="C92" s="7">
        <v>92</v>
      </c>
      <c r="D92" s="7">
        <v>19</v>
      </c>
      <c r="E92" s="7">
        <v>10</v>
      </c>
      <c r="F92" s="7">
        <v>1</v>
      </c>
      <c r="G92" s="7">
        <v>0</v>
      </c>
      <c r="H92" s="15"/>
      <c r="I92" s="7"/>
      <c r="J92"/>
    </row>
    <row r="93" spans="1:10" ht="15" x14ac:dyDescent="0.25">
      <c r="A93" s="14" t="s">
        <v>14</v>
      </c>
      <c r="B93" s="7">
        <v>3</v>
      </c>
      <c r="C93" s="7">
        <v>33</v>
      </c>
      <c r="D93" s="7">
        <v>15</v>
      </c>
      <c r="E93" s="7">
        <v>7</v>
      </c>
      <c r="F93" s="7">
        <v>0</v>
      </c>
      <c r="G93" s="7">
        <v>0</v>
      </c>
      <c r="H93" s="15"/>
      <c r="I93" s="7"/>
      <c r="J93"/>
    </row>
    <row r="94" spans="1:10" ht="15" x14ac:dyDescent="0.25">
      <c r="A94" s="14" t="s">
        <v>14</v>
      </c>
      <c r="B94" s="7">
        <v>3</v>
      </c>
      <c r="C94" s="7">
        <v>45</v>
      </c>
      <c r="D94" s="7">
        <v>3</v>
      </c>
      <c r="E94" s="7">
        <v>3</v>
      </c>
      <c r="F94" s="7">
        <v>0</v>
      </c>
      <c r="G94" s="7">
        <v>0</v>
      </c>
      <c r="H94" s="15"/>
      <c r="I94" s="7"/>
      <c r="J94"/>
    </row>
    <row r="95" spans="1:10" ht="15" x14ac:dyDescent="0.25">
      <c r="A95" s="14" t="s">
        <v>14</v>
      </c>
      <c r="B95" s="7">
        <v>3</v>
      </c>
      <c r="C95" s="7">
        <v>158</v>
      </c>
      <c r="D95" s="7">
        <v>18</v>
      </c>
      <c r="E95" s="7">
        <v>5</v>
      </c>
      <c r="F95" s="7">
        <v>0</v>
      </c>
      <c r="G95" s="7">
        <v>0</v>
      </c>
      <c r="H95" s="15"/>
      <c r="I95" s="7"/>
      <c r="J95"/>
    </row>
    <row r="96" spans="1:10" ht="15" x14ac:dyDescent="0.25">
      <c r="A96" s="14" t="s">
        <v>14</v>
      </c>
      <c r="B96" s="7">
        <v>5</v>
      </c>
      <c r="C96" s="7">
        <v>150</v>
      </c>
      <c r="D96" s="7">
        <v>10</v>
      </c>
      <c r="E96" s="7">
        <v>10</v>
      </c>
      <c r="F96" s="7">
        <v>0</v>
      </c>
      <c r="G96" s="7">
        <v>0</v>
      </c>
      <c r="H96" s="15"/>
      <c r="I96" s="7"/>
      <c r="J96"/>
    </row>
    <row r="97" spans="1:10" ht="15" x14ac:dyDescent="0.25">
      <c r="A97" s="14" t="s">
        <v>14</v>
      </c>
      <c r="B97" s="7">
        <v>5</v>
      </c>
      <c r="C97" s="7">
        <v>162</v>
      </c>
      <c r="D97" s="7">
        <v>25</v>
      </c>
      <c r="E97" s="7">
        <v>8</v>
      </c>
      <c r="F97" s="7">
        <v>0</v>
      </c>
      <c r="G97" s="7">
        <v>0</v>
      </c>
      <c r="H97" s="15"/>
      <c r="I97" s="7"/>
      <c r="J97"/>
    </row>
    <row r="98" spans="1:10" ht="15" x14ac:dyDescent="0.25">
      <c r="A98" s="14" t="s">
        <v>14</v>
      </c>
      <c r="B98" s="7">
        <v>7</v>
      </c>
      <c r="C98" s="7">
        <v>36</v>
      </c>
      <c r="D98" s="7">
        <v>20</v>
      </c>
      <c r="E98" s="7">
        <v>2</v>
      </c>
      <c r="F98" s="7">
        <v>0</v>
      </c>
      <c r="G98" s="7">
        <v>0</v>
      </c>
      <c r="H98" s="15"/>
      <c r="I98" s="7"/>
      <c r="J98"/>
    </row>
    <row r="99" spans="1:10" ht="15" x14ac:dyDescent="0.25">
      <c r="A99" s="14" t="s">
        <v>14</v>
      </c>
      <c r="B99" s="7">
        <v>7</v>
      </c>
      <c r="C99" s="7">
        <v>84</v>
      </c>
      <c r="D99" s="7">
        <v>9</v>
      </c>
      <c r="E99" s="7">
        <v>6</v>
      </c>
      <c r="F99" s="7">
        <v>0</v>
      </c>
      <c r="G99" s="7">
        <v>0</v>
      </c>
      <c r="H99" s="15"/>
      <c r="I99" s="7"/>
      <c r="J99"/>
    </row>
    <row r="100" spans="1:10" ht="15" x14ac:dyDescent="0.25">
      <c r="A100" s="14" t="s">
        <v>14</v>
      </c>
      <c r="B100" s="7">
        <v>7</v>
      </c>
      <c r="C100" s="7">
        <v>137</v>
      </c>
      <c r="D100" s="7">
        <v>7</v>
      </c>
      <c r="E100" s="7">
        <v>3</v>
      </c>
      <c r="F100" s="7">
        <v>0</v>
      </c>
      <c r="G100" s="7">
        <v>0</v>
      </c>
      <c r="H100" s="15"/>
      <c r="I100" s="7"/>
      <c r="J100"/>
    </row>
    <row r="101" spans="1:10" ht="15" x14ac:dyDescent="0.25">
      <c r="A101" s="14" t="s">
        <v>8</v>
      </c>
      <c r="B101" s="7">
        <v>1</v>
      </c>
      <c r="C101" s="7">
        <v>12</v>
      </c>
      <c r="D101" s="7">
        <v>7</v>
      </c>
      <c r="E101" s="7">
        <v>2</v>
      </c>
      <c r="F101" s="7">
        <v>0</v>
      </c>
      <c r="G101" s="7">
        <v>0</v>
      </c>
      <c r="H101" s="15"/>
      <c r="I101" s="7"/>
      <c r="J101"/>
    </row>
    <row r="102" spans="1:10" ht="15" x14ac:dyDescent="0.25">
      <c r="A102" s="14" t="s">
        <v>8</v>
      </c>
      <c r="B102" s="7">
        <v>1</v>
      </c>
      <c r="C102" s="7">
        <v>24</v>
      </c>
      <c r="D102" s="7">
        <v>9</v>
      </c>
      <c r="E102" s="7">
        <v>4</v>
      </c>
      <c r="F102" s="7">
        <v>1</v>
      </c>
      <c r="G102" s="7">
        <v>0</v>
      </c>
      <c r="H102" s="15"/>
      <c r="I102" s="7"/>
      <c r="J102"/>
    </row>
    <row r="103" spans="1:10" ht="15" x14ac:dyDescent="0.25">
      <c r="A103" s="14" t="s">
        <v>8</v>
      </c>
      <c r="B103" s="7">
        <v>1</v>
      </c>
      <c r="C103" s="7">
        <v>35</v>
      </c>
      <c r="D103" s="7">
        <v>1</v>
      </c>
      <c r="E103" s="7">
        <v>0</v>
      </c>
      <c r="F103" s="7">
        <v>1</v>
      </c>
      <c r="G103" s="7">
        <v>0</v>
      </c>
      <c r="H103" s="15"/>
      <c r="I103" s="7"/>
      <c r="J103"/>
    </row>
    <row r="104" spans="1:10" ht="15" x14ac:dyDescent="0.25">
      <c r="A104" s="14" t="s">
        <v>8</v>
      </c>
      <c r="B104" s="7">
        <v>1</v>
      </c>
      <c r="C104" s="7">
        <v>65</v>
      </c>
      <c r="D104" s="7">
        <v>8</v>
      </c>
      <c r="E104" s="7">
        <v>5</v>
      </c>
      <c r="F104" s="7">
        <v>0</v>
      </c>
      <c r="G104" s="7">
        <v>0</v>
      </c>
      <c r="H104" s="15"/>
      <c r="I104" s="7"/>
      <c r="J104"/>
    </row>
    <row r="105" spans="1:10" ht="15" x14ac:dyDescent="0.25">
      <c r="A105" s="14" t="s">
        <v>8</v>
      </c>
      <c r="B105" s="7">
        <v>1</v>
      </c>
      <c r="C105" s="7">
        <v>134</v>
      </c>
      <c r="D105" s="7">
        <v>3</v>
      </c>
      <c r="E105" s="7">
        <v>1</v>
      </c>
      <c r="F105" s="7">
        <v>2</v>
      </c>
      <c r="G105" s="7">
        <v>0</v>
      </c>
      <c r="H105" s="15"/>
      <c r="I105" s="7"/>
      <c r="J105"/>
    </row>
    <row r="106" spans="1:10" ht="15" x14ac:dyDescent="0.25">
      <c r="A106" s="14" t="s">
        <v>8</v>
      </c>
      <c r="B106" s="7">
        <v>1</v>
      </c>
      <c r="C106" s="7">
        <v>148</v>
      </c>
      <c r="D106" s="7">
        <v>6</v>
      </c>
      <c r="E106" s="7">
        <v>2</v>
      </c>
      <c r="F106" s="7">
        <v>0</v>
      </c>
      <c r="G106" s="7">
        <v>0</v>
      </c>
      <c r="H106" s="15"/>
      <c r="I106" s="7"/>
      <c r="J106"/>
    </row>
    <row r="107" spans="1:10" ht="15" x14ac:dyDescent="0.25">
      <c r="A107" s="14" t="s">
        <v>8</v>
      </c>
      <c r="B107" s="7">
        <v>1</v>
      </c>
      <c r="C107" s="7">
        <v>174</v>
      </c>
      <c r="D107" s="7">
        <v>5</v>
      </c>
      <c r="E107" s="7">
        <v>4</v>
      </c>
      <c r="F107" s="7">
        <v>0</v>
      </c>
      <c r="G107" s="7">
        <v>0</v>
      </c>
      <c r="H107" s="15"/>
      <c r="I107" s="7"/>
      <c r="J107"/>
    </row>
    <row r="108" spans="1:10" ht="15" x14ac:dyDescent="0.25">
      <c r="A108" s="14" t="s">
        <v>8</v>
      </c>
      <c r="B108" s="7">
        <v>1</v>
      </c>
      <c r="C108" s="7">
        <v>188</v>
      </c>
      <c r="D108" s="7">
        <v>9</v>
      </c>
      <c r="E108" s="7">
        <v>5</v>
      </c>
      <c r="F108" s="7">
        <v>0</v>
      </c>
      <c r="G108" s="7">
        <v>0</v>
      </c>
      <c r="H108" s="15"/>
      <c r="I108" s="7"/>
      <c r="J108"/>
    </row>
    <row r="109" spans="1:10" ht="15" x14ac:dyDescent="0.25">
      <c r="A109" s="14" t="s">
        <v>8</v>
      </c>
      <c r="B109" s="7">
        <v>3</v>
      </c>
      <c r="C109" s="7">
        <v>133</v>
      </c>
      <c r="D109" s="7">
        <v>8</v>
      </c>
      <c r="E109" s="7">
        <v>4</v>
      </c>
      <c r="F109" s="7">
        <v>0</v>
      </c>
      <c r="G109" s="7">
        <v>0</v>
      </c>
      <c r="H109" s="15"/>
      <c r="I109" s="7"/>
      <c r="J109"/>
    </row>
    <row r="110" spans="1:10" ht="15" x14ac:dyDescent="0.25">
      <c r="A110" s="14" t="s">
        <v>8</v>
      </c>
      <c r="B110" s="7">
        <v>5</v>
      </c>
      <c r="C110" s="7">
        <v>29</v>
      </c>
      <c r="D110" s="7">
        <v>8</v>
      </c>
      <c r="E110" s="7">
        <v>5</v>
      </c>
      <c r="F110" s="7">
        <v>3</v>
      </c>
      <c r="G110" s="7">
        <v>0</v>
      </c>
      <c r="H110" s="15"/>
      <c r="I110" s="7"/>
      <c r="J110"/>
    </row>
    <row r="111" spans="1:10" ht="15" x14ac:dyDescent="0.25">
      <c r="A111" s="14" t="s">
        <v>8</v>
      </c>
      <c r="B111" s="7">
        <v>5</v>
      </c>
      <c r="C111" s="7">
        <v>83</v>
      </c>
      <c r="D111" s="7">
        <v>10</v>
      </c>
      <c r="E111" s="7">
        <v>8</v>
      </c>
      <c r="F111" s="7">
        <v>0</v>
      </c>
      <c r="G111" s="7">
        <v>0</v>
      </c>
      <c r="H111" s="15"/>
      <c r="I111" s="7"/>
      <c r="J111"/>
    </row>
    <row r="112" spans="1:10" ht="15" x14ac:dyDescent="0.25">
      <c r="A112" s="14" t="s">
        <v>8</v>
      </c>
      <c r="B112" s="7">
        <v>5</v>
      </c>
      <c r="C112" s="7">
        <v>95</v>
      </c>
      <c r="D112" s="7">
        <v>7</v>
      </c>
      <c r="E112" s="7">
        <v>4</v>
      </c>
      <c r="F112" s="7">
        <v>0</v>
      </c>
      <c r="G112" s="7">
        <v>0</v>
      </c>
      <c r="H112" s="15"/>
      <c r="I112" s="7"/>
      <c r="J112"/>
    </row>
    <row r="113" spans="1:10" ht="15" x14ac:dyDescent="0.25">
      <c r="A113" s="14" t="s">
        <v>8</v>
      </c>
      <c r="B113" s="7">
        <v>5</v>
      </c>
      <c r="C113" s="7">
        <v>122</v>
      </c>
      <c r="D113" s="7">
        <v>8</v>
      </c>
      <c r="E113" s="7">
        <v>6</v>
      </c>
      <c r="F113" s="7">
        <v>0</v>
      </c>
      <c r="G113" s="7">
        <v>0</v>
      </c>
      <c r="H113" s="15"/>
      <c r="I113" s="7"/>
      <c r="J113"/>
    </row>
    <row r="114" spans="1:10" ht="15" x14ac:dyDescent="0.25">
      <c r="A114" s="14" t="s">
        <v>9</v>
      </c>
      <c r="B114" s="7">
        <v>3</v>
      </c>
      <c r="C114" s="7">
        <v>14</v>
      </c>
      <c r="D114" s="7">
        <v>15</v>
      </c>
      <c r="E114" s="7">
        <v>8</v>
      </c>
      <c r="F114" s="7">
        <v>3</v>
      </c>
      <c r="G114" s="7">
        <v>0</v>
      </c>
      <c r="H114" s="15"/>
      <c r="I114" s="7"/>
      <c r="J114"/>
    </row>
    <row r="115" spans="1:10" ht="15" x14ac:dyDescent="0.25">
      <c r="A115" s="14" t="s">
        <v>9</v>
      </c>
      <c r="B115" s="7">
        <v>3</v>
      </c>
      <c r="C115" s="7">
        <v>174</v>
      </c>
      <c r="D115" s="7">
        <v>17</v>
      </c>
      <c r="E115" s="7">
        <v>11</v>
      </c>
      <c r="F115" s="7">
        <v>0</v>
      </c>
      <c r="G115" s="7">
        <v>0</v>
      </c>
      <c r="H115" s="15"/>
      <c r="I115" s="7"/>
      <c r="J115"/>
    </row>
    <row r="116" spans="1:10" ht="15" x14ac:dyDescent="0.25">
      <c r="A116" s="14" t="s">
        <v>9</v>
      </c>
      <c r="B116" s="7">
        <v>5</v>
      </c>
      <c r="C116" s="7">
        <v>43</v>
      </c>
      <c r="D116" s="7">
        <v>8</v>
      </c>
      <c r="E116" s="7">
        <v>2</v>
      </c>
      <c r="F116" s="7">
        <v>0</v>
      </c>
      <c r="G116" s="7">
        <v>0</v>
      </c>
      <c r="H116" s="15"/>
      <c r="I116" s="7"/>
      <c r="J116"/>
    </row>
    <row r="117" spans="1:10" ht="15" x14ac:dyDescent="0.25">
      <c r="A117" s="14" t="s">
        <v>9</v>
      </c>
      <c r="B117" s="7">
        <v>5</v>
      </c>
      <c r="C117" s="7">
        <v>136</v>
      </c>
      <c r="D117" s="7">
        <v>22</v>
      </c>
      <c r="E117" s="7">
        <v>11</v>
      </c>
      <c r="F117" s="7">
        <v>0</v>
      </c>
      <c r="G117" s="7">
        <v>0</v>
      </c>
      <c r="H117" s="15"/>
      <c r="I117" s="7"/>
      <c r="J117"/>
    </row>
    <row r="118" spans="1:10" ht="15" x14ac:dyDescent="0.25">
      <c r="A118" s="14" t="s">
        <v>9</v>
      </c>
      <c r="B118" s="7">
        <v>7</v>
      </c>
      <c r="C118" s="7">
        <v>187</v>
      </c>
      <c r="D118" s="7">
        <v>15</v>
      </c>
      <c r="E118" s="7">
        <v>9</v>
      </c>
      <c r="F118" s="7">
        <v>0</v>
      </c>
      <c r="G118" s="7">
        <v>0</v>
      </c>
      <c r="H118" s="15"/>
      <c r="I118" s="7"/>
      <c r="J118"/>
    </row>
    <row r="119" spans="1:10" x14ac:dyDescent="0.25">
      <c r="A119" s="16" t="s">
        <v>42</v>
      </c>
      <c r="B119" s="17" t="s">
        <v>60</v>
      </c>
      <c r="C119" s="17"/>
      <c r="D119" s="17">
        <f>SUBTOTAL(109,Tabla5[No. DE VISITAS])</f>
        <v>1526</v>
      </c>
      <c r="E119" s="17">
        <f>SUBTOTAL(109,Tabla5[LLAMADAS NO RESPONDIDAS])</f>
        <v>850</v>
      </c>
      <c r="F119" s="17">
        <f>SUBTOTAL(109,Tabla5[[BIOLÓGICO REPORTADO DE MÁS ]])</f>
        <v>84</v>
      </c>
      <c r="G119" s="17">
        <f>SUBTOTAL(109,Tabla5[BIOLÓGICO NO REPORTADO])</f>
        <v>27</v>
      </c>
      <c r="H119" s="18"/>
      <c r="I119" s="17"/>
    </row>
  </sheetData>
  <conditionalFormatting sqref="D6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8:D80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8:E80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8:F80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8:G80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77 D81:D118 D16:D20 D6:D14 D2:D4 D44:D47 D32:D42 D22:D30 D49:D59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1:E77 E81:E118 E16:E20 E6:E14 E2:E4 E44:E47 E32:E42 E22:E30 E49:E59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1:F77 F81:F118 F16:F20 F6:F14 F2:F4 F44:F47 F32:F42 F22:F30 F49:F59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1:G77 G81:G118 G16:G20 G6:G14 G2:G4 G44:G47 G32:G42 G22:G30 G49:G59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6"/>
  <sheetViews>
    <sheetView showGridLines="0" tabSelected="1" workbookViewId="0">
      <pane xSplit="1" ySplit="1" topLeftCell="B9" activePane="bottomRight" state="frozen"/>
      <selection pane="topRight" activeCell="B1" sqref="B1"/>
      <selection pane="bottomLeft" activeCell="A2" sqref="A2"/>
      <selection pane="bottomRight" activeCell="B14" sqref="B14"/>
    </sheetView>
  </sheetViews>
  <sheetFormatPr baseColWidth="10" defaultColWidth="11" defaultRowHeight="12.75" x14ac:dyDescent="0.2"/>
  <cols>
    <col min="1" max="1" width="24.42578125" style="4" bestFit="1" customWidth="1"/>
    <col min="2" max="11" width="14.85546875" style="4" customWidth="1"/>
    <col min="12" max="12" width="10.28515625" style="4" bestFit="1" customWidth="1"/>
    <col min="13" max="13" width="11" style="4"/>
    <col min="14" max="17" width="0" style="4" hidden="1" customWidth="1"/>
    <col min="18" max="16384" width="11" style="4"/>
  </cols>
  <sheetData>
    <row r="1" spans="1:17" ht="38.25" x14ac:dyDescent="0.2">
      <c r="A1" s="9" t="s">
        <v>56</v>
      </c>
      <c r="B1" s="9" t="s">
        <v>46</v>
      </c>
      <c r="C1" s="22" t="s">
        <v>43</v>
      </c>
      <c r="D1" s="9" t="s">
        <v>47</v>
      </c>
      <c r="E1" s="22" t="s">
        <v>44</v>
      </c>
      <c r="F1" s="9" t="s">
        <v>58</v>
      </c>
      <c r="G1" s="22" t="s">
        <v>59</v>
      </c>
      <c r="H1" s="9" t="s">
        <v>48</v>
      </c>
      <c r="I1" s="22" t="s">
        <v>45</v>
      </c>
      <c r="J1" s="9" t="s">
        <v>49</v>
      </c>
      <c r="K1" s="22" t="s">
        <v>49</v>
      </c>
    </row>
    <row r="2" spans="1:17" x14ac:dyDescent="0.2">
      <c r="A2" s="19" t="s">
        <v>0</v>
      </c>
      <c r="B2" s="8">
        <f>SUMIFS('Consolidado Numérico'!D:D,'Consolidado Numérico'!$A:$A,A2)</f>
        <v>138</v>
      </c>
      <c r="C2" s="21">
        <f>IFERROR(B2/$B$10," ")</f>
        <v>9.0432503276539969E-2</v>
      </c>
      <c r="D2" s="8">
        <f>SUMIFS('Consolidado Numérico'!E:E,'Consolidado Numérico'!$A:$A,A2)</f>
        <v>61</v>
      </c>
      <c r="E2" s="21">
        <f>IFERROR(D2/$D$10," ")</f>
        <v>7.1764705882352939E-2</v>
      </c>
      <c r="F2" s="8">
        <f>IFERROR(B2-D2," ")</f>
        <v>77</v>
      </c>
      <c r="G2" s="21">
        <f>IFERROR(F2/$F$10," ")</f>
        <v>0.11390532544378698</v>
      </c>
      <c r="H2" s="8">
        <f>SUMIFS('Consolidado Numérico'!F:F,'Consolidado Numérico'!$A:$A,A2)</f>
        <v>8</v>
      </c>
      <c r="I2" s="21">
        <f t="shared" ref="I2:I9" si="0">IFERROR(H2/$H$10," ")</f>
        <v>9.5238095238095233E-2</v>
      </c>
      <c r="J2" s="8">
        <f>SUMIFS('Consolidado Numérico'!G:G,'Consolidado Numérico'!$A:$A,A2)</f>
        <v>0</v>
      </c>
      <c r="K2" s="21">
        <f t="shared" ref="K2:K9" si="1">IFERROR(J2/$J$10," ")</f>
        <v>0</v>
      </c>
    </row>
    <row r="3" spans="1:17" x14ac:dyDescent="0.2">
      <c r="A3" s="20" t="s">
        <v>2</v>
      </c>
      <c r="B3" s="8">
        <f>SUMIFS('Consolidado Numérico'!D:D,'Consolidado Numérico'!$A:$A,A3)</f>
        <v>234</v>
      </c>
      <c r="C3" s="21">
        <f t="shared" ref="C3:C9" si="2">IFERROR(B3/$B$10," ")</f>
        <v>0.15334207077326342</v>
      </c>
      <c r="D3" s="8">
        <f>SUMIFS('Consolidado Numérico'!E:E,'Consolidado Numérico'!$A:$A,A3)</f>
        <v>112</v>
      </c>
      <c r="E3" s="21">
        <f t="shared" ref="E3:E9" si="3">IFERROR(D3/$D$10," ")</f>
        <v>0.13176470588235295</v>
      </c>
      <c r="F3" s="8">
        <f t="shared" ref="F3:F9" si="4">IFERROR(B3-D3," ")</f>
        <v>122</v>
      </c>
      <c r="G3" s="21">
        <f t="shared" ref="G3:G9" si="5">IFERROR(F3/$F$10," ")</f>
        <v>0.18047337278106509</v>
      </c>
      <c r="H3" s="8">
        <f>SUMIFS('Consolidado Numérico'!F:F,'Consolidado Numérico'!$A:$A,A3)</f>
        <v>2</v>
      </c>
      <c r="I3" s="21">
        <f t="shared" si="0"/>
        <v>2.3809523809523808E-2</v>
      </c>
      <c r="J3" s="8">
        <f>SUMIFS('Consolidado Numérico'!G:G,'Consolidado Numérico'!$A:$A,A3)</f>
        <v>7</v>
      </c>
      <c r="K3" s="21">
        <f t="shared" si="1"/>
        <v>0.25925925925925924</v>
      </c>
    </row>
    <row r="4" spans="1:17" x14ac:dyDescent="0.2">
      <c r="A4" s="19" t="s">
        <v>3</v>
      </c>
      <c r="B4" s="8">
        <f>SUMIFS('Consolidado Numérico'!D:D,'Consolidado Numérico'!$A:$A,A4)</f>
        <v>172</v>
      </c>
      <c r="C4" s="21">
        <f t="shared" si="2"/>
        <v>0.1127129750982962</v>
      </c>
      <c r="D4" s="8">
        <f>SUMIFS('Consolidado Numérico'!E:E,'Consolidado Numérico'!$A:$A,A4)</f>
        <v>139</v>
      </c>
      <c r="E4" s="21">
        <f t="shared" si="3"/>
        <v>0.1635294117647059</v>
      </c>
      <c r="F4" s="8">
        <f t="shared" si="4"/>
        <v>33</v>
      </c>
      <c r="G4" s="21">
        <f t="shared" si="5"/>
        <v>4.8816568047337278E-2</v>
      </c>
      <c r="H4" s="8">
        <f>SUMIFS('Consolidado Numérico'!F:F,'Consolidado Numérico'!$A:$A,A4)</f>
        <v>11</v>
      </c>
      <c r="I4" s="21">
        <f t="shared" si="0"/>
        <v>0.13095238095238096</v>
      </c>
      <c r="J4" s="8">
        <f>SUMIFS('Consolidado Numérico'!G:G,'Consolidado Numérico'!$A:$A,A4)</f>
        <v>0</v>
      </c>
      <c r="K4" s="21">
        <f t="shared" si="1"/>
        <v>0</v>
      </c>
    </row>
    <row r="5" spans="1:17" x14ac:dyDescent="0.2">
      <c r="A5" s="19" t="s">
        <v>4</v>
      </c>
      <c r="B5" s="8">
        <f>SUMIFS('Consolidado Numérico'!D:D,'Consolidado Numérico'!$A:$A,A5)</f>
        <v>181</v>
      </c>
      <c r="C5" s="21">
        <f t="shared" si="2"/>
        <v>0.11861074705111402</v>
      </c>
      <c r="D5" s="8">
        <f>SUMIFS('Consolidado Numérico'!E:E,'Consolidado Numérico'!$A:$A,A5)</f>
        <v>173</v>
      </c>
      <c r="E5" s="21">
        <f t="shared" si="3"/>
        <v>0.20352941176470588</v>
      </c>
      <c r="F5" s="8">
        <f t="shared" si="4"/>
        <v>8</v>
      </c>
      <c r="G5" s="21">
        <f t="shared" si="5"/>
        <v>1.1834319526627219E-2</v>
      </c>
      <c r="H5" s="8">
        <f>SUMIFS('Consolidado Numérico'!F:F,'Consolidado Numérico'!$A:$A,A5)</f>
        <v>5</v>
      </c>
      <c r="I5" s="21">
        <f t="shared" si="0"/>
        <v>5.9523809523809521E-2</v>
      </c>
      <c r="J5" s="8">
        <f>SUMIFS('Consolidado Numérico'!G:G,'Consolidado Numérico'!$A:$A,A5)</f>
        <v>8</v>
      </c>
      <c r="K5" s="21">
        <f t="shared" si="1"/>
        <v>0.29629629629629628</v>
      </c>
    </row>
    <row r="6" spans="1:17" ht="25.5" x14ac:dyDescent="0.2">
      <c r="A6" s="19" t="s">
        <v>5</v>
      </c>
      <c r="B6" s="8">
        <f>SUMIFS('Consolidado Numérico'!D:D,'Consolidado Numérico'!$A:$A,A6)</f>
        <v>239</v>
      </c>
      <c r="C6" s="21">
        <f t="shared" si="2"/>
        <v>0.15661861074705111</v>
      </c>
      <c r="D6" s="8">
        <f>SUMIFS('Consolidado Numérico'!E:E,'Consolidado Numérico'!$A:$A,A6)</f>
        <v>100</v>
      </c>
      <c r="E6" s="21">
        <f t="shared" si="3"/>
        <v>0.11764705882352941</v>
      </c>
      <c r="F6" s="8">
        <f t="shared" si="4"/>
        <v>139</v>
      </c>
      <c r="G6" s="21">
        <f t="shared" si="5"/>
        <v>0.20562130177514792</v>
      </c>
      <c r="H6" s="8">
        <f>SUMIFS('Consolidado Numérico'!F:F,'Consolidado Numérico'!$A:$A,A6)</f>
        <v>24</v>
      </c>
      <c r="I6" s="21">
        <f t="shared" si="0"/>
        <v>0.2857142857142857</v>
      </c>
      <c r="J6" s="8">
        <f>SUMIFS('Consolidado Numérico'!G:G,'Consolidado Numérico'!$A:$A,A6)</f>
        <v>6</v>
      </c>
      <c r="K6" s="21">
        <f t="shared" si="1"/>
        <v>0.22222222222222221</v>
      </c>
    </row>
    <row r="7" spans="1:17" x14ac:dyDescent="0.2">
      <c r="A7" s="20" t="s">
        <v>14</v>
      </c>
      <c r="B7" s="8">
        <f>SUMIFS('Consolidado Numérico'!D:D,'Consolidado Numérico'!$A:$A,A7)</f>
        <v>194</v>
      </c>
      <c r="C7" s="21">
        <f t="shared" si="2"/>
        <v>0.127129750982962</v>
      </c>
      <c r="D7" s="8">
        <f>SUMIFS('Consolidado Numérico'!E:E,'Consolidado Numérico'!$A:$A,A7)</f>
        <v>83</v>
      </c>
      <c r="E7" s="21">
        <f t="shared" si="3"/>
        <v>9.7647058823529406E-2</v>
      </c>
      <c r="F7" s="8">
        <f t="shared" si="4"/>
        <v>111</v>
      </c>
      <c r="G7" s="21">
        <f t="shared" si="5"/>
        <v>0.16420118343195267</v>
      </c>
      <c r="H7" s="8">
        <f>SUMIFS('Consolidado Numérico'!F:F,'Consolidado Numérico'!$A:$A,A7)</f>
        <v>2</v>
      </c>
      <c r="I7" s="21">
        <f t="shared" si="0"/>
        <v>2.3809523809523808E-2</v>
      </c>
      <c r="J7" s="8">
        <f>SUMIFS('Consolidado Numérico'!G:G,'Consolidado Numérico'!$A:$A,A7)</f>
        <v>1</v>
      </c>
      <c r="K7" s="21">
        <f t="shared" si="1"/>
        <v>3.7037037037037035E-2</v>
      </c>
    </row>
    <row r="8" spans="1:17" ht="25.5" x14ac:dyDescent="0.2">
      <c r="A8" s="19" t="s">
        <v>8</v>
      </c>
      <c r="B8" s="8">
        <f>SUMIFS('Consolidado Numérico'!D:D,'Consolidado Numérico'!$A:$A,A8)</f>
        <v>170</v>
      </c>
      <c r="C8" s="21">
        <f t="shared" si="2"/>
        <v>0.11140235910878113</v>
      </c>
      <c r="D8" s="8">
        <f>SUMIFS('Consolidado Numérico'!E:E,'Consolidado Numérico'!$A:$A,A8)</f>
        <v>90</v>
      </c>
      <c r="E8" s="21">
        <f t="shared" si="3"/>
        <v>0.10588235294117647</v>
      </c>
      <c r="F8" s="8">
        <f t="shared" si="4"/>
        <v>80</v>
      </c>
      <c r="G8" s="21">
        <f t="shared" si="5"/>
        <v>0.11834319526627218</v>
      </c>
      <c r="H8" s="8">
        <f>SUMIFS('Consolidado Numérico'!F:F,'Consolidado Numérico'!$A:$A,A8)</f>
        <v>14</v>
      </c>
      <c r="I8" s="21">
        <f t="shared" si="0"/>
        <v>0.16666666666666666</v>
      </c>
      <c r="J8" s="8">
        <f>SUMIFS('Consolidado Numérico'!G:G,'Consolidado Numérico'!$A:$A,A8)</f>
        <v>0</v>
      </c>
      <c r="K8" s="21">
        <f t="shared" si="1"/>
        <v>0</v>
      </c>
    </row>
    <row r="9" spans="1:17" x14ac:dyDescent="0.2">
      <c r="A9" s="19" t="s">
        <v>9</v>
      </c>
      <c r="B9" s="8">
        <f>SUMIFS('Consolidado Numérico'!D:D,'Consolidado Numérico'!$A:$A,A9)</f>
        <v>198</v>
      </c>
      <c r="C9" s="21">
        <f t="shared" si="2"/>
        <v>0.12975098296199214</v>
      </c>
      <c r="D9" s="8">
        <f>SUMIFS('Consolidado Numérico'!E:E,'Consolidado Numérico'!$A:$A,A9)</f>
        <v>92</v>
      </c>
      <c r="E9" s="21">
        <f t="shared" si="3"/>
        <v>0.10823529411764705</v>
      </c>
      <c r="F9" s="8">
        <f t="shared" si="4"/>
        <v>106</v>
      </c>
      <c r="G9" s="21">
        <f t="shared" si="5"/>
        <v>0.15680473372781065</v>
      </c>
      <c r="H9" s="8">
        <f>SUMIFS('Consolidado Numérico'!F:F,'Consolidado Numérico'!$A:$A,A9)</f>
        <v>18</v>
      </c>
      <c r="I9" s="21">
        <f t="shared" si="0"/>
        <v>0.21428571428571427</v>
      </c>
      <c r="J9" s="8">
        <f>SUMIFS('Consolidado Numérico'!G:G,'Consolidado Numérico'!$A:$A,A9)</f>
        <v>5</v>
      </c>
      <c r="K9" s="21">
        <f t="shared" si="1"/>
        <v>0.18518518518518517</v>
      </c>
    </row>
    <row r="10" spans="1:17" x14ac:dyDescent="0.2">
      <c r="A10" s="10" t="s">
        <v>42</v>
      </c>
      <c r="B10" s="9">
        <f>SUM(B2:B9)</f>
        <v>1526</v>
      </c>
      <c r="C10" s="23">
        <f>SUM(C2:C9)</f>
        <v>1</v>
      </c>
      <c r="D10" s="9">
        <f>SUM(D2:D9)</f>
        <v>850</v>
      </c>
      <c r="E10" s="23">
        <f>IFERROR(D10/B10," ")</f>
        <v>0.55701179554390567</v>
      </c>
      <c r="F10" s="9">
        <f>SUM(F2:F9)</f>
        <v>676</v>
      </c>
      <c r="G10" s="23">
        <f>IFERROR(F10/B10," ")</f>
        <v>0.44298820445609438</v>
      </c>
      <c r="H10" s="9">
        <f>SUM(H2:H9)</f>
        <v>84</v>
      </c>
      <c r="I10" s="23">
        <f>IFERROR(H10/B10," ")</f>
        <v>5.5045871559633031E-2</v>
      </c>
      <c r="J10" s="9">
        <f>SUM(J2:J9)</f>
        <v>27</v>
      </c>
      <c r="K10" s="23">
        <f>IFERROR(J10/B10," ")</f>
        <v>1.7693315858453473E-2</v>
      </c>
    </row>
    <row r="12" spans="1:17" ht="25.5" x14ac:dyDescent="0.2">
      <c r="A12" s="9" t="s">
        <v>56</v>
      </c>
      <c r="B12" s="9" t="s">
        <v>52</v>
      </c>
      <c r="C12" s="22" t="s">
        <v>53</v>
      </c>
      <c r="D12" s="9" t="s">
        <v>52</v>
      </c>
      <c r="E12" s="22" t="s">
        <v>53</v>
      </c>
      <c r="F12" s="9" t="s">
        <v>52</v>
      </c>
      <c r="G12" s="22" t="s">
        <v>53</v>
      </c>
      <c r="H12" s="9" t="s">
        <v>52</v>
      </c>
      <c r="I12" s="22" t="s">
        <v>53</v>
      </c>
      <c r="J12" s="37" t="s">
        <v>54</v>
      </c>
      <c r="K12" s="39" t="s">
        <v>55</v>
      </c>
      <c r="L12" s="41" t="s">
        <v>57</v>
      </c>
      <c r="N12" s="43" t="s">
        <v>63</v>
      </c>
      <c r="O12" s="43"/>
      <c r="P12" s="43" t="s">
        <v>64</v>
      </c>
      <c r="Q12" s="43"/>
    </row>
    <row r="13" spans="1:17" x14ac:dyDescent="0.2">
      <c r="A13" s="9" t="s">
        <v>51</v>
      </c>
      <c r="B13" s="35">
        <v>1</v>
      </c>
      <c r="C13" s="36"/>
      <c r="D13" s="35">
        <v>3</v>
      </c>
      <c r="E13" s="36"/>
      <c r="F13" s="35">
        <v>5</v>
      </c>
      <c r="G13" s="36"/>
      <c r="H13" s="35">
        <v>7</v>
      </c>
      <c r="I13" s="36"/>
      <c r="J13" s="38"/>
      <c r="K13" s="40"/>
      <c r="L13" s="42"/>
      <c r="N13" s="43"/>
      <c r="O13" s="43"/>
      <c r="P13" s="43"/>
      <c r="Q13" s="43"/>
    </row>
    <row r="14" spans="1:17" x14ac:dyDescent="0.2">
      <c r="A14" s="25" t="s">
        <v>0</v>
      </c>
      <c r="B14" s="7">
        <v>60</v>
      </c>
      <c r="C14" s="24">
        <v>60</v>
      </c>
      <c r="D14" s="7">
        <v>27</v>
      </c>
      <c r="E14" s="24">
        <v>27</v>
      </c>
      <c r="F14" s="7">
        <v>0</v>
      </c>
      <c r="G14" s="24">
        <v>0</v>
      </c>
      <c r="H14" s="7">
        <v>0</v>
      </c>
      <c r="I14" s="24">
        <v>0</v>
      </c>
      <c r="J14" s="6">
        <f>B14+D14+F14+H14</f>
        <v>87</v>
      </c>
      <c r="K14" s="6">
        <f>C14+E14+G14+I14</f>
        <v>87</v>
      </c>
      <c r="L14" s="24">
        <f>IFERROR(K14-J14," ")</f>
        <v>0</v>
      </c>
      <c r="N14" s="43"/>
      <c r="O14" s="43"/>
      <c r="P14" s="43"/>
      <c r="Q14" s="43"/>
    </row>
    <row r="15" spans="1:17" x14ac:dyDescent="0.2">
      <c r="A15" s="20" t="s">
        <v>2</v>
      </c>
      <c r="B15" s="7">
        <v>15</v>
      </c>
      <c r="C15" s="24">
        <v>15</v>
      </c>
      <c r="D15" s="7">
        <v>14</v>
      </c>
      <c r="E15" s="24">
        <v>14</v>
      </c>
      <c r="F15" s="7">
        <v>42</v>
      </c>
      <c r="G15" s="24">
        <v>42</v>
      </c>
      <c r="H15" s="7">
        <v>25</v>
      </c>
      <c r="I15" s="24">
        <v>25</v>
      </c>
      <c r="J15" s="6">
        <f t="shared" ref="J15:J17" si="6">B15+D15+F15+H15</f>
        <v>96</v>
      </c>
      <c r="K15" s="6">
        <f t="shared" ref="K15:K19" si="7">C15+E15+G15+I15</f>
        <v>96</v>
      </c>
      <c r="L15" s="24">
        <f t="shared" ref="L15:L17" si="8">IFERROR(K15-J15," ")</f>
        <v>0</v>
      </c>
      <c r="N15" s="43"/>
      <c r="O15" s="43"/>
      <c r="P15" s="43"/>
      <c r="Q15" s="43"/>
    </row>
    <row r="16" spans="1:17" x14ac:dyDescent="0.2">
      <c r="A16" s="20" t="s">
        <v>3</v>
      </c>
      <c r="B16" s="7">
        <v>0</v>
      </c>
      <c r="C16" s="24">
        <v>0</v>
      </c>
      <c r="D16" s="7">
        <v>0</v>
      </c>
      <c r="E16" s="24">
        <v>0</v>
      </c>
      <c r="F16" s="7">
        <v>3</v>
      </c>
      <c r="G16" s="24">
        <v>3</v>
      </c>
      <c r="H16" s="7">
        <v>30</v>
      </c>
      <c r="I16" s="24">
        <v>33</v>
      </c>
      <c r="J16" s="6">
        <f t="shared" si="6"/>
        <v>33</v>
      </c>
      <c r="K16" s="6">
        <f t="shared" si="7"/>
        <v>36</v>
      </c>
      <c r="L16" s="24">
        <f t="shared" si="8"/>
        <v>3</v>
      </c>
      <c r="N16" s="43"/>
      <c r="O16" s="43"/>
      <c r="P16" s="43"/>
      <c r="Q16" s="43"/>
    </row>
    <row r="17" spans="1:17" x14ac:dyDescent="0.2">
      <c r="A17" s="20" t="s">
        <v>20</v>
      </c>
      <c r="B17" s="7">
        <v>0</v>
      </c>
      <c r="C17" s="24">
        <v>0</v>
      </c>
      <c r="D17" s="7">
        <v>0</v>
      </c>
      <c r="E17" s="24">
        <v>0</v>
      </c>
      <c r="F17" s="7">
        <v>0</v>
      </c>
      <c r="G17" s="24">
        <v>0</v>
      </c>
      <c r="H17" s="7">
        <v>5</v>
      </c>
      <c r="I17" s="24">
        <v>5</v>
      </c>
      <c r="J17" s="6">
        <f t="shared" si="6"/>
        <v>5</v>
      </c>
      <c r="K17" s="6">
        <f t="shared" si="7"/>
        <v>5</v>
      </c>
      <c r="L17" s="24">
        <f t="shared" si="8"/>
        <v>0</v>
      </c>
      <c r="N17" s="43"/>
      <c r="O17" s="43"/>
      <c r="P17" s="43"/>
      <c r="Q17" s="43"/>
    </row>
    <row r="18" spans="1:17" ht="25.5" x14ac:dyDescent="0.2">
      <c r="A18" s="20" t="s">
        <v>5</v>
      </c>
      <c r="B18" s="7">
        <v>0</v>
      </c>
      <c r="C18" s="28">
        <v>0</v>
      </c>
      <c r="D18" s="7">
        <v>20</v>
      </c>
      <c r="E18" s="28">
        <v>20</v>
      </c>
      <c r="F18" s="7">
        <v>13</v>
      </c>
      <c r="G18" s="28">
        <v>14</v>
      </c>
      <c r="H18" s="7">
        <v>15</v>
      </c>
      <c r="I18" s="28">
        <v>19</v>
      </c>
      <c r="J18" s="29">
        <f>B18+D18+F18+H18</f>
        <v>48</v>
      </c>
      <c r="K18" s="29">
        <f t="shared" si="7"/>
        <v>53</v>
      </c>
      <c r="L18" s="28">
        <f>IFERROR(K18-J18," ")</f>
        <v>5</v>
      </c>
      <c r="N18" s="43"/>
      <c r="O18" s="43"/>
      <c r="P18" s="43"/>
      <c r="Q18" s="43"/>
    </row>
    <row r="19" spans="1:17" x14ac:dyDescent="0.2">
      <c r="A19" s="25" t="s">
        <v>7</v>
      </c>
      <c r="B19" s="7">
        <v>9</v>
      </c>
      <c r="C19" s="24">
        <v>10</v>
      </c>
      <c r="D19" s="7">
        <v>38</v>
      </c>
      <c r="E19" s="24">
        <v>38</v>
      </c>
      <c r="F19" s="7">
        <v>19</v>
      </c>
      <c r="G19" s="24">
        <v>19</v>
      </c>
      <c r="H19" s="7">
        <v>36</v>
      </c>
      <c r="I19" s="24">
        <v>36</v>
      </c>
      <c r="J19" s="6">
        <f>B19+D19+F19+H19</f>
        <v>102</v>
      </c>
      <c r="K19" s="6">
        <f t="shared" si="7"/>
        <v>103</v>
      </c>
      <c r="L19" s="24">
        <f t="shared" ref="L19" si="9">IFERROR(K19-J19," ")</f>
        <v>1</v>
      </c>
      <c r="N19" s="43"/>
      <c r="O19" s="43"/>
      <c r="P19" s="43"/>
      <c r="Q19" s="43"/>
    </row>
    <row r="20" spans="1:17" s="30" customFormat="1" ht="25.5" x14ac:dyDescent="0.2">
      <c r="A20" s="19" t="s">
        <v>8</v>
      </c>
      <c r="B20" s="7">
        <v>94</v>
      </c>
      <c r="C20" s="28">
        <v>97</v>
      </c>
      <c r="D20" s="7">
        <v>16</v>
      </c>
      <c r="E20" s="28">
        <v>16</v>
      </c>
      <c r="F20" s="7">
        <v>39</v>
      </c>
      <c r="G20" s="28">
        <v>43</v>
      </c>
      <c r="H20" s="7">
        <v>0</v>
      </c>
      <c r="I20" s="28">
        <v>0</v>
      </c>
      <c r="J20" s="29">
        <f>B20+D20+F20+H20</f>
        <v>149</v>
      </c>
      <c r="K20" s="29">
        <f>C20+E20+G20+I20</f>
        <v>156</v>
      </c>
      <c r="L20" s="28">
        <f>IFERROR(K20-J20," ")</f>
        <v>7</v>
      </c>
      <c r="M20" s="4"/>
      <c r="N20" s="43"/>
      <c r="O20" s="43"/>
      <c r="P20" s="43"/>
      <c r="Q20" s="43"/>
    </row>
    <row r="21" spans="1:17" x14ac:dyDescent="0.2">
      <c r="A21" s="20" t="s">
        <v>50</v>
      </c>
      <c r="B21" s="7">
        <v>0</v>
      </c>
      <c r="C21" s="24">
        <v>0</v>
      </c>
      <c r="D21" s="7">
        <v>23</v>
      </c>
      <c r="E21" s="24">
        <v>26</v>
      </c>
      <c r="F21" s="7">
        <v>27</v>
      </c>
      <c r="G21" s="24">
        <v>27</v>
      </c>
      <c r="H21" s="7">
        <v>10</v>
      </c>
      <c r="I21" s="24">
        <v>10</v>
      </c>
      <c r="J21" s="6">
        <f>B21+D21+F21+H21</f>
        <v>60</v>
      </c>
      <c r="K21" s="6">
        <f>C21+E21+G21+I21</f>
        <v>63</v>
      </c>
      <c r="L21" s="24">
        <f>IFERROR(K21-J21," ")</f>
        <v>3</v>
      </c>
      <c r="N21" s="43"/>
      <c r="O21" s="43"/>
      <c r="P21" s="43"/>
      <c r="Q21" s="43"/>
    </row>
    <row r="22" spans="1:17" x14ac:dyDescent="0.2">
      <c r="A22" s="10" t="s">
        <v>42</v>
      </c>
      <c r="B22" s="9">
        <f t="shared" ref="B22:K22" si="10">SUM(B13:B21)</f>
        <v>179</v>
      </c>
      <c r="C22" s="24">
        <f t="shared" si="10"/>
        <v>182</v>
      </c>
      <c r="D22" s="9">
        <f t="shared" si="10"/>
        <v>141</v>
      </c>
      <c r="E22" s="24">
        <f t="shared" si="10"/>
        <v>141</v>
      </c>
      <c r="F22" s="9">
        <f t="shared" si="10"/>
        <v>148</v>
      </c>
      <c r="G22" s="24">
        <f t="shared" si="10"/>
        <v>148</v>
      </c>
      <c r="H22" s="9">
        <f t="shared" si="10"/>
        <v>128</v>
      </c>
      <c r="I22" s="24">
        <f t="shared" si="10"/>
        <v>128</v>
      </c>
      <c r="J22" s="9">
        <f t="shared" si="10"/>
        <v>580</v>
      </c>
      <c r="K22" s="22">
        <f t="shared" si="10"/>
        <v>599</v>
      </c>
      <c r="L22" s="24">
        <f>SUM(L13:L21)</f>
        <v>19</v>
      </c>
      <c r="N22" s="43"/>
      <c r="O22" s="43"/>
      <c r="P22" s="43"/>
      <c r="Q22" s="43"/>
    </row>
    <row r="24" spans="1:17" ht="36" customHeight="1" x14ac:dyDescent="0.2">
      <c r="A24" s="9" t="s">
        <v>56</v>
      </c>
      <c r="B24" s="9" t="s">
        <v>52</v>
      </c>
      <c r="C24" s="22" t="s">
        <v>53</v>
      </c>
      <c r="D24" s="9" t="s">
        <v>52</v>
      </c>
      <c r="E24" s="22" t="s">
        <v>53</v>
      </c>
      <c r="F24" s="9" t="s">
        <v>52</v>
      </c>
      <c r="G24" s="22" t="s">
        <v>53</v>
      </c>
      <c r="H24" s="9" t="s">
        <v>52</v>
      </c>
      <c r="I24" s="22" t="s">
        <v>53</v>
      </c>
      <c r="J24" s="37" t="s">
        <v>54</v>
      </c>
      <c r="K24" s="39" t="s">
        <v>55</v>
      </c>
      <c r="L24" s="41" t="s">
        <v>57</v>
      </c>
    </row>
    <row r="25" spans="1:17" x14ac:dyDescent="0.2">
      <c r="A25" s="9" t="s">
        <v>51</v>
      </c>
      <c r="B25" s="35">
        <v>2</v>
      </c>
      <c r="C25" s="36"/>
      <c r="D25" s="35">
        <v>4</v>
      </c>
      <c r="E25" s="36"/>
      <c r="F25" s="35">
        <v>6</v>
      </c>
      <c r="G25" s="36"/>
      <c r="H25" s="35">
        <v>8</v>
      </c>
      <c r="I25" s="36"/>
      <c r="J25" s="38"/>
      <c r="K25" s="40"/>
      <c r="L25" s="42"/>
    </row>
    <row r="26" spans="1:17" x14ac:dyDescent="0.2">
      <c r="A26" s="25" t="s">
        <v>0</v>
      </c>
      <c r="B26" s="7">
        <v>6</v>
      </c>
      <c r="C26" s="24">
        <v>10</v>
      </c>
      <c r="D26" s="7">
        <v>25</v>
      </c>
      <c r="E26" s="24">
        <v>29</v>
      </c>
      <c r="F26" s="7">
        <v>0</v>
      </c>
      <c r="G26" s="24">
        <v>0</v>
      </c>
      <c r="H26" s="7">
        <v>0</v>
      </c>
      <c r="I26" s="24">
        <v>0</v>
      </c>
      <c r="J26" s="6">
        <f t="shared" ref="J26:K31" si="11">B26+D26+F26+H26</f>
        <v>31</v>
      </c>
      <c r="K26" s="6">
        <f t="shared" si="11"/>
        <v>39</v>
      </c>
      <c r="L26" s="24">
        <f>IFERROR(K26-J26," ")</f>
        <v>8</v>
      </c>
    </row>
    <row r="27" spans="1:17" x14ac:dyDescent="0.2">
      <c r="A27" s="20" t="s">
        <v>2</v>
      </c>
      <c r="B27" s="7">
        <v>26</v>
      </c>
      <c r="C27" s="24">
        <v>26</v>
      </c>
      <c r="D27" s="7">
        <v>0</v>
      </c>
      <c r="E27" s="24">
        <v>0</v>
      </c>
      <c r="F27" s="7">
        <v>32</v>
      </c>
      <c r="G27" s="24">
        <v>32</v>
      </c>
      <c r="H27" s="7">
        <v>61</v>
      </c>
      <c r="I27" s="24">
        <v>56</v>
      </c>
      <c r="J27" s="6">
        <f t="shared" si="11"/>
        <v>119</v>
      </c>
      <c r="K27" s="6">
        <f t="shared" si="11"/>
        <v>114</v>
      </c>
      <c r="L27" s="24">
        <f t="shared" ref="L27:L31" si="12">IFERROR(K27-J27," ")</f>
        <v>-5</v>
      </c>
    </row>
    <row r="28" spans="1:17" x14ac:dyDescent="0.2">
      <c r="A28" s="20" t="s">
        <v>3</v>
      </c>
      <c r="B28" s="7">
        <v>0</v>
      </c>
      <c r="C28" s="24">
        <v>6</v>
      </c>
      <c r="D28" s="7">
        <v>15</v>
      </c>
      <c r="E28" s="24">
        <v>17</v>
      </c>
      <c r="F28" s="7">
        <v>0</v>
      </c>
      <c r="G28" s="24">
        <v>0</v>
      </c>
      <c r="H28" s="7">
        <v>0</v>
      </c>
      <c r="I28" s="24">
        <v>0</v>
      </c>
      <c r="J28" s="6">
        <f t="shared" si="11"/>
        <v>15</v>
      </c>
      <c r="K28" s="6">
        <f t="shared" si="11"/>
        <v>23</v>
      </c>
      <c r="L28" s="24">
        <f t="shared" si="12"/>
        <v>8</v>
      </c>
    </row>
    <row r="29" spans="1:17" x14ac:dyDescent="0.2">
      <c r="A29" s="20" t="s">
        <v>20</v>
      </c>
      <c r="B29" s="7">
        <v>0</v>
      </c>
      <c r="C29" s="24">
        <v>0</v>
      </c>
      <c r="D29" s="7">
        <v>10</v>
      </c>
      <c r="E29" s="24">
        <v>2</v>
      </c>
      <c r="F29" s="7">
        <v>4</v>
      </c>
      <c r="G29" s="24">
        <v>7</v>
      </c>
      <c r="H29" s="7">
        <v>6</v>
      </c>
      <c r="I29" s="24">
        <v>8</v>
      </c>
      <c r="J29" s="6">
        <f t="shared" si="11"/>
        <v>20</v>
      </c>
      <c r="K29" s="6">
        <f t="shared" si="11"/>
        <v>17</v>
      </c>
      <c r="L29" s="24">
        <f t="shared" si="12"/>
        <v>-3</v>
      </c>
    </row>
    <row r="30" spans="1:17" ht="25.5" x14ac:dyDescent="0.2">
      <c r="A30" s="20" t="s">
        <v>5</v>
      </c>
      <c r="B30" s="7">
        <v>22</v>
      </c>
      <c r="C30" s="24">
        <v>23</v>
      </c>
      <c r="D30" s="7">
        <v>42</v>
      </c>
      <c r="E30" s="24">
        <v>49</v>
      </c>
      <c r="F30" s="7">
        <v>81</v>
      </c>
      <c r="G30" s="24">
        <v>84</v>
      </c>
      <c r="H30" s="7">
        <v>50</v>
      </c>
      <c r="I30" s="24">
        <v>52</v>
      </c>
      <c r="J30" s="6">
        <f t="shared" si="11"/>
        <v>195</v>
      </c>
      <c r="K30" s="6">
        <f t="shared" si="11"/>
        <v>208</v>
      </c>
      <c r="L30" s="24">
        <f t="shared" si="12"/>
        <v>13</v>
      </c>
    </row>
    <row r="31" spans="1:17" x14ac:dyDescent="0.2">
      <c r="A31" s="25" t="s">
        <v>7</v>
      </c>
      <c r="B31" s="7">
        <v>17</v>
      </c>
      <c r="C31" s="24">
        <v>18</v>
      </c>
      <c r="D31" s="7">
        <v>18</v>
      </c>
      <c r="E31" s="24">
        <v>18</v>
      </c>
      <c r="F31" s="7">
        <v>15</v>
      </c>
      <c r="G31" s="24">
        <v>14</v>
      </c>
      <c r="H31" s="7">
        <v>0</v>
      </c>
      <c r="I31" s="24">
        <v>0</v>
      </c>
      <c r="J31" s="6">
        <f t="shared" si="11"/>
        <v>50</v>
      </c>
      <c r="K31" s="6">
        <f t="shared" si="11"/>
        <v>50</v>
      </c>
      <c r="L31" s="24">
        <f t="shared" si="12"/>
        <v>0</v>
      </c>
    </row>
    <row r="32" spans="1:17" s="30" customFormat="1" ht="25.5" x14ac:dyDescent="0.25">
      <c r="A32" s="19" t="s">
        <v>8</v>
      </c>
      <c r="B32" s="7">
        <v>53</v>
      </c>
      <c r="C32" s="28">
        <v>56</v>
      </c>
      <c r="D32" s="7">
        <v>33</v>
      </c>
      <c r="E32" s="28">
        <v>33</v>
      </c>
      <c r="F32" s="7">
        <v>20</v>
      </c>
      <c r="G32" s="28">
        <v>20</v>
      </c>
      <c r="H32" s="7">
        <v>43</v>
      </c>
      <c r="I32" s="28">
        <v>47</v>
      </c>
      <c r="J32" s="29">
        <f t="shared" ref="J32" si="13">B32+D32+F32+H32</f>
        <v>149</v>
      </c>
      <c r="K32" s="29">
        <f t="shared" ref="K32" si="14">C32+E32+G32+I32</f>
        <v>156</v>
      </c>
      <c r="L32" s="28">
        <f t="shared" ref="L32" si="15">IFERROR(K32-J32," ")</f>
        <v>7</v>
      </c>
    </row>
    <row r="33" spans="1:16" x14ac:dyDescent="0.2">
      <c r="A33" s="20" t="s">
        <v>50</v>
      </c>
      <c r="B33" s="7">
        <v>31</v>
      </c>
      <c r="C33" s="24">
        <v>37</v>
      </c>
      <c r="D33" s="7">
        <v>55</v>
      </c>
      <c r="E33" s="24">
        <v>53</v>
      </c>
      <c r="F33" s="7">
        <v>18</v>
      </c>
      <c r="G33" s="24">
        <v>25</v>
      </c>
      <c r="H33" s="7">
        <v>23</v>
      </c>
      <c r="I33" s="24">
        <v>22</v>
      </c>
      <c r="J33" s="6">
        <f>B33+D33+F33+H33</f>
        <v>127</v>
      </c>
      <c r="K33" s="6">
        <f>C33+E33+G33+I33</f>
        <v>137</v>
      </c>
      <c r="L33" s="24">
        <f>IFERROR(K33-J33," ")</f>
        <v>10</v>
      </c>
    </row>
    <row r="34" spans="1:16" x14ac:dyDescent="0.2">
      <c r="A34" s="10" t="s">
        <v>42</v>
      </c>
      <c r="B34" s="9">
        <f t="shared" ref="B34:K34" si="16">SUM(B25:B33)</f>
        <v>157</v>
      </c>
      <c r="C34" s="24">
        <f t="shared" si="16"/>
        <v>176</v>
      </c>
      <c r="D34" s="9">
        <f t="shared" si="16"/>
        <v>202</v>
      </c>
      <c r="E34" s="24">
        <f t="shared" si="16"/>
        <v>201</v>
      </c>
      <c r="F34" s="9">
        <f t="shared" si="16"/>
        <v>176</v>
      </c>
      <c r="G34" s="24">
        <f t="shared" si="16"/>
        <v>182</v>
      </c>
      <c r="H34" s="9">
        <f t="shared" si="16"/>
        <v>191</v>
      </c>
      <c r="I34" s="24">
        <f t="shared" si="16"/>
        <v>185</v>
      </c>
      <c r="J34" s="9">
        <f t="shared" si="16"/>
        <v>706</v>
      </c>
      <c r="K34" s="22">
        <f t="shared" si="16"/>
        <v>744</v>
      </c>
      <c r="L34" s="24">
        <f>SUM(L25:L33)</f>
        <v>38</v>
      </c>
    </row>
    <row r="35" spans="1:16" ht="13.5" thickBot="1" x14ac:dyDescent="0.25"/>
    <row r="36" spans="1:16" s="31" customFormat="1" ht="26.25" thickBot="1" x14ac:dyDescent="0.25">
      <c r="A36" s="9" t="s">
        <v>56</v>
      </c>
      <c r="B36" s="9" t="s">
        <v>65</v>
      </c>
      <c r="C36" s="22" t="s">
        <v>53</v>
      </c>
      <c r="D36" s="9" t="s">
        <v>52</v>
      </c>
      <c r="E36" s="22" t="s">
        <v>53</v>
      </c>
      <c r="F36" s="9" t="s">
        <v>52</v>
      </c>
      <c r="G36" s="22" t="s">
        <v>53</v>
      </c>
      <c r="H36" s="9" t="s">
        <v>52</v>
      </c>
      <c r="I36" s="22" t="s">
        <v>53</v>
      </c>
      <c r="J36" s="37" t="s">
        <v>54</v>
      </c>
      <c r="K36" s="39" t="s">
        <v>55</v>
      </c>
      <c r="L36" s="41" t="s">
        <v>57</v>
      </c>
      <c r="N36" s="32">
        <f>+J22+J34</f>
        <v>1286</v>
      </c>
      <c r="O36" s="33">
        <f>+K22+K34</f>
        <v>1343</v>
      </c>
      <c r="P36" s="34">
        <f>+L22+L34</f>
        <v>57</v>
      </c>
    </row>
    <row r="37" spans="1:16" x14ac:dyDescent="0.2">
      <c r="A37" s="9" t="s">
        <v>51</v>
      </c>
      <c r="B37" s="44" t="s">
        <v>66</v>
      </c>
      <c r="C37" s="45"/>
      <c r="D37" s="44" t="s">
        <v>67</v>
      </c>
      <c r="E37" s="45"/>
      <c r="F37" s="44" t="s">
        <v>68</v>
      </c>
      <c r="G37" s="45"/>
      <c r="H37" s="44" t="s">
        <v>69</v>
      </c>
      <c r="I37" s="45"/>
      <c r="J37" s="38"/>
      <c r="K37" s="40"/>
      <c r="L37" s="42"/>
    </row>
    <row r="38" spans="1:16" x14ac:dyDescent="0.2">
      <c r="A38" s="25" t="s">
        <v>0</v>
      </c>
      <c r="B38" s="7">
        <f>+B14+B26</f>
        <v>66</v>
      </c>
      <c r="C38" s="7">
        <f>+C14+C26</f>
        <v>70</v>
      </c>
      <c r="D38" s="7">
        <f t="shared" ref="D38:I38" si="17">+D14+D26</f>
        <v>52</v>
      </c>
      <c r="E38" s="7">
        <f t="shared" si="17"/>
        <v>56</v>
      </c>
      <c r="F38" s="7">
        <f t="shared" si="17"/>
        <v>0</v>
      </c>
      <c r="G38" s="7">
        <f t="shared" si="17"/>
        <v>0</v>
      </c>
      <c r="H38" s="7">
        <f t="shared" si="17"/>
        <v>0</v>
      </c>
      <c r="I38" s="7">
        <f t="shared" si="17"/>
        <v>0</v>
      </c>
      <c r="J38" s="6">
        <f>B38+D38+F38+H38</f>
        <v>118</v>
      </c>
      <c r="K38" s="6">
        <f t="shared" ref="K38:K44" si="18">C38+E38+G38+I38</f>
        <v>126</v>
      </c>
      <c r="L38" s="24">
        <f>IFERROR(K38-J38," ")</f>
        <v>8</v>
      </c>
    </row>
    <row r="39" spans="1:16" x14ac:dyDescent="0.2">
      <c r="A39" s="20" t="s">
        <v>2</v>
      </c>
      <c r="B39" s="7">
        <f t="shared" ref="B39:B45" si="19">+B15+B27</f>
        <v>41</v>
      </c>
      <c r="C39" s="7">
        <f t="shared" ref="C39:I39" si="20">+C15+C27</f>
        <v>41</v>
      </c>
      <c r="D39" s="7">
        <f t="shared" si="20"/>
        <v>14</v>
      </c>
      <c r="E39" s="7">
        <f t="shared" si="20"/>
        <v>14</v>
      </c>
      <c r="F39" s="7">
        <f t="shared" si="20"/>
        <v>74</v>
      </c>
      <c r="G39" s="7">
        <f t="shared" si="20"/>
        <v>74</v>
      </c>
      <c r="H39" s="7">
        <f t="shared" si="20"/>
        <v>86</v>
      </c>
      <c r="I39" s="7">
        <f t="shared" si="20"/>
        <v>81</v>
      </c>
      <c r="J39" s="6">
        <f t="shared" ref="J39:J44" si="21">B39+D39+F39+H39</f>
        <v>215</v>
      </c>
      <c r="K39" s="6">
        <f t="shared" si="18"/>
        <v>210</v>
      </c>
      <c r="L39" s="24">
        <f t="shared" ref="L39:L44" si="22">IFERROR(K39-J39," ")</f>
        <v>-5</v>
      </c>
    </row>
    <row r="40" spans="1:16" x14ac:dyDescent="0.2">
      <c r="A40" s="20" t="s">
        <v>3</v>
      </c>
      <c r="B40" s="7">
        <f t="shared" si="19"/>
        <v>0</v>
      </c>
      <c r="C40" s="7">
        <f t="shared" ref="C40:I40" si="23">+C16+C28</f>
        <v>6</v>
      </c>
      <c r="D40" s="7">
        <f t="shared" si="23"/>
        <v>15</v>
      </c>
      <c r="E40" s="7">
        <f t="shared" si="23"/>
        <v>17</v>
      </c>
      <c r="F40" s="7">
        <f t="shared" si="23"/>
        <v>3</v>
      </c>
      <c r="G40" s="7">
        <f t="shared" si="23"/>
        <v>3</v>
      </c>
      <c r="H40" s="7">
        <f t="shared" si="23"/>
        <v>30</v>
      </c>
      <c r="I40" s="7">
        <f t="shared" si="23"/>
        <v>33</v>
      </c>
      <c r="J40" s="6">
        <f t="shared" si="21"/>
        <v>48</v>
      </c>
      <c r="K40" s="6">
        <f t="shared" si="18"/>
        <v>59</v>
      </c>
      <c r="L40" s="24">
        <f t="shared" si="22"/>
        <v>11</v>
      </c>
    </row>
    <row r="41" spans="1:16" x14ac:dyDescent="0.2">
      <c r="A41" s="20" t="s">
        <v>20</v>
      </c>
      <c r="B41" s="7">
        <f t="shared" si="19"/>
        <v>0</v>
      </c>
      <c r="C41" s="7">
        <f t="shared" ref="C41:I41" si="24">+C17+C29</f>
        <v>0</v>
      </c>
      <c r="D41" s="7">
        <f t="shared" si="24"/>
        <v>10</v>
      </c>
      <c r="E41" s="7">
        <f t="shared" si="24"/>
        <v>2</v>
      </c>
      <c r="F41" s="7">
        <f t="shared" si="24"/>
        <v>4</v>
      </c>
      <c r="G41" s="7">
        <f t="shared" si="24"/>
        <v>7</v>
      </c>
      <c r="H41" s="7">
        <f t="shared" si="24"/>
        <v>11</v>
      </c>
      <c r="I41" s="7">
        <f t="shared" si="24"/>
        <v>13</v>
      </c>
      <c r="J41" s="6">
        <f t="shared" si="21"/>
        <v>25</v>
      </c>
      <c r="K41" s="6">
        <f t="shared" si="18"/>
        <v>22</v>
      </c>
      <c r="L41" s="24">
        <f t="shared" si="22"/>
        <v>-3</v>
      </c>
    </row>
    <row r="42" spans="1:16" ht="25.5" x14ac:dyDescent="0.2">
      <c r="A42" s="20" t="s">
        <v>5</v>
      </c>
      <c r="B42" s="7">
        <f t="shared" si="19"/>
        <v>22</v>
      </c>
      <c r="C42" s="7">
        <f t="shared" ref="C42:I42" si="25">+C18+C30</f>
        <v>23</v>
      </c>
      <c r="D42" s="7">
        <f t="shared" si="25"/>
        <v>62</v>
      </c>
      <c r="E42" s="7">
        <f t="shared" si="25"/>
        <v>69</v>
      </c>
      <c r="F42" s="7">
        <f t="shared" si="25"/>
        <v>94</v>
      </c>
      <c r="G42" s="7">
        <f t="shared" si="25"/>
        <v>98</v>
      </c>
      <c r="H42" s="7">
        <f t="shared" si="25"/>
        <v>65</v>
      </c>
      <c r="I42" s="7">
        <f t="shared" si="25"/>
        <v>71</v>
      </c>
      <c r="J42" s="6">
        <f t="shared" si="21"/>
        <v>243</v>
      </c>
      <c r="K42" s="6">
        <f t="shared" si="18"/>
        <v>261</v>
      </c>
      <c r="L42" s="24">
        <f t="shared" si="22"/>
        <v>18</v>
      </c>
    </row>
    <row r="43" spans="1:16" x14ac:dyDescent="0.2">
      <c r="A43" s="25" t="s">
        <v>7</v>
      </c>
      <c r="B43" s="7">
        <f t="shared" si="19"/>
        <v>26</v>
      </c>
      <c r="C43" s="7">
        <f t="shared" ref="C43:I43" si="26">+C19+C31</f>
        <v>28</v>
      </c>
      <c r="D43" s="7">
        <f t="shared" si="26"/>
        <v>56</v>
      </c>
      <c r="E43" s="7">
        <f t="shared" si="26"/>
        <v>56</v>
      </c>
      <c r="F43" s="7">
        <f t="shared" si="26"/>
        <v>34</v>
      </c>
      <c r="G43" s="7">
        <f t="shared" si="26"/>
        <v>33</v>
      </c>
      <c r="H43" s="7">
        <f t="shared" si="26"/>
        <v>36</v>
      </c>
      <c r="I43" s="7">
        <f t="shared" si="26"/>
        <v>36</v>
      </c>
      <c r="J43" s="6">
        <f t="shared" si="21"/>
        <v>152</v>
      </c>
      <c r="K43" s="6">
        <f t="shared" si="18"/>
        <v>153</v>
      </c>
      <c r="L43" s="24">
        <f t="shared" si="22"/>
        <v>1</v>
      </c>
    </row>
    <row r="44" spans="1:16" ht="25.5" x14ac:dyDescent="0.2">
      <c r="A44" s="19" t="s">
        <v>8</v>
      </c>
      <c r="B44" s="7">
        <f t="shared" si="19"/>
        <v>147</v>
      </c>
      <c r="C44" s="7">
        <f t="shared" ref="C44:I44" si="27">+C20+C32</f>
        <v>153</v>
      </c>
      <c r="D44" s="7">
        <f t="shared" si="27"/>
        <v>49</v>
      </c>
      <c r="E44" s="7">
        <f t="shared" si="27"/>
        <v>49</v>
      </c>
      <c r="F44" s="7">
        <f t="shared" si="27"/>
        <v>59</v>
      </c>
      <c r="G44" s="7">
        <f t="shared" si="27"/>
        <v>63</v>
      </c>
      <c r="H44" s="7">
        <f t="shared" si="27"/>
        <v>43</v>
      </c>
      <c r="I44" s="7">
        <f t="shared" si="27"/>
        <v>47</v>
      </c>
      <c r="J44" s="29">
        <f t="shared" si="21"/>
        <v>298</v>
      </c>
      <c r="K44" s="29">
        <f t="shared" si="18"/>
        <v>312</v>
      </c>
      <c r="L44" s="28">
        <f t="shared" si="22"/>
        <v>14</v>
      </c>
    </row>
    <row r="45" spans="1:16" x14ac:dyDescent="0.2">
      <c r="A45" s="20" t="s">
        <v>50</v>
      </c>
      <c r="B45" s="7">
        <f t="shared" si="19"/>
        <v>31</v>
      </c>
      <c r="C45" s="7">
        <f t="shared" ref="C45:I45" si="28">+C21+C33</f>
        <v>37</v>
      </c>
      <c r="D45" s="7">
        <f t="shared" si="28"/>
        <v>78</v>
      </c>
      <c r="E45" s="7">
        <f t="shared" si="28"/>
        <v>79</v>
      </c>
      <c r="F45" s="7">
        <f t="shared" si="28"/>
        <v>45</v>
      </c>
      <c r="G45" s="7">
        <f t="shared" si="28"/>
        <v>52</v>
      </c>
      <c r="H45" s="7">
        <f t="shared" si="28"/>
        <v>33</v>
      </c>
      <c r="I45" s="7">
        <f t="shared" si="28"/>
        <v>32</v>
      </c>
      <c r="J45" s="6">
        <f>B45+D45+F45+H45</f>
        <v>187</v>
      </c>
      <c r="K45" s="6">
        <f>C45+E45+G45+I45</f>
        <v>200</v>
      </c>
      <c r="L45" s="24">
        <f>IFERROR(K45-J45," ")</f>
        <v>13</v>
      </c>
    </row>
    <row r="46" spans="1:16" x14ac:dyDescent="0.2">
      <c r="A46" s="10" t="s">
        <v>42</v>
      </c>
      <c r="B46" s="9">
        <f>SUM(B38:B45)</f>
        <v>333</v>
      </c>
      <c r="C46" s="24">
        <f>SUM(C38:C45)</f>
        <v>358</v>
      </c>
      <c r="D46" s="9">
        <f t="shared" ref="D46:K46" si="29">SUM(D37:D45)</f>
        <v>336</v>
      </c>
      <c r="E46" s="24">
        <f t="shared" si="29"/>
        <v>342</v>
      </c>
      <c r="F46" s="9">
        <f t="shared" si="29"/>
        <v>313</v>
      </c>
      <c r="G46" s="24">
        <f t="shared" si="29"/>
        <v>330</v>
      </c>
      <c r="H46" s="9">
        <f t="shared" si="29"/>
        <v>304</v>
      </c>
      <c r="I46" s="24">
        <f t="shared" si="29"/>
        <v>313</v>
      </c>
      <c r="J46" s="9">
        <f t="shared" si="29"/>
        <v>1286</v>
      </c>
      <c r="K46" s="22">
        <f t="shared" si="29"/>
        <v>1343</v>
      </c>
      <c r="L46" s="24">
        <f>SUM(L37:L45)</f>
        <v>57</v>
      </c>
    </row>
  </sheetData>
  <mergeCells count="23">
    <mergeCell ref="P12:Q22"/>
    <mergeCell ref="B37:C37"/>
    <mergeCell ref="D37:E37"/>
    <mergeCell ref="F37:G37"/>
    <mergeCell ref="H37:I37"/>
    <mergeCell ref="J36:J37"/>
    <mergeCell ref="K36:K37"/>
    <mergeCell ref="L36:L37"/>
    <mergeCell ref="K24:K25"/>
    <mergeCell ref="L24:L25"/>
    <mergeCell ref="B25:C25"/>
    <mergeCell ref="D25:E25"/>
    <mergeCell ref="F25:G25"/>
    <mergeCell ref="B13:C13"/>
    <mergeCell ref="D13:E13"/>
    <mergeCell ref="F13:G13"/>
    <mergeCell ref="H25:I25"/>
    <mergeCell ref="J24:J25"/>
    <mergeCell ref="K12:K13"/>
    <mergeCell ref="L12:L13"/>
    <mergeCell ref="N12:O22"/>
    <mergeCell ref="H13:I13"/>
    <mergeCell ref="J12:J13"/>
  </mergeCells>
  <conditionalFormatting sqref="C2:C9">
    <cfRule type="dataBar" priority="1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{6EE5816A-9B8E-4CE0-A396-D78FC42D6B59}</x14:id>
        </ext>
      </extLst>
    </cfRule>
  </conditionalFormatting>
  <conditionalFormatting sqref="E2:E9 G2:G9">
    <cfRule type="dataBar" priority="1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{6E8847F6-07BD-4765-AE10-96FD188C4AB9}</x14:id>
        </ext>
      </extLst>
    </cfRule>
  </conditionalFormatting>
  <conditionalFormatting sqref="I2:I9">
    <cfRule type="dataBar" priority="1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{E12B0C04-7548-41D8-9584-BF187AFB7DC2}</x14:id>
        </ext>
      </extLst>
    </cfRule>
  </conditionalFormatting>
  <conditionalFormatting sqref="K2:K9">
    <cfRule type="dataBar" priority="1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{7F19F231-1D3F-4B40-8486-C2B754EEE6FA}</x14:id>
        </ext>
      </extLst>
    </cfRule>
  </conditionalFormatting>
  <conditionalFormatting sqref="L26:L33">
    <cfRule type="cellIs" dxfId="47" priority="115" operator="equal">
      <formula>0</formula>
    </cfRule>
    <cfRule type="cellIs" dxfId="46" priority="116" operator="lessThan">
      <formula>0</formula>
    </cfRule>
    <cfRule type="cellIs" dxfId="45" priority="117" operator="greaterThan">
      <formula>0</formula>
    </cfRule>
  </conditionalFormatting>
  <conditionalFormatting sqref="L34">
    <cfRule type="cellIs" dxfId="44" priority="112" operator="equal">
      <formula>0</formula>
    </cfRule>
    <cfRule type="cellIs" dxfId="43" priority="113" operator="lessThan">
      <formula>0</formula>
    </cfRule>
    <cfRule type="cellIs" dxfId="42" priority="114" operator="greaterThan">
      <formula>0</formula>
    </cfRule>
  </conditionalFormatting>
  <conditionalFormatting sqref="C26:C34 E34 E26:E32 G34 G26:G32 I34 I26:I32">
    <cfRule type="cellIs" dxfId="41" priority="84" operator="lessThan">
      <formula>B26</formula>
    </cfRule>
    <cfRule type="cellIs" dxfId="40" priority="91" operator="equal">
      <formula>B26</formula>
    </cfRule>
    <cfRule type="cellIs" dxfId="39" priority="92" operator="greaterThan">
      <formula>B26</formula>
    </cfRule>
  </conditionalFormatting>
  <conditionalFormatting sqref="E33">
    <cfRule type="cellIs" dxfId="38" priority="78" operator="lessThan">
      <formula>D33</formula>
    </cfRule>
    <cfRule type="cellIs" dxfId="37" priority="79" operator="equal">
      <formula>D33</formula>
    </cfRule>
    <cfRule type="cellIs" dxfId="36" priority="80" operator="greaterThan">
      <formula>D33</formula>
    </cfRule>
  </conditionalFormatting>
  <conditionalFormatting sqref="G33">
    <cfRule type="cellIs" dxfId="35" priority="72" operator="lessThan">
      <formula>F33</formula>
    </cfRule>
    <cfRule type="cellIs" dxfId="34" priority="73" operator="equal">
      <formula>F33</formula>
    </cfRule>
    <cfRule type="cellIs" dxfId="33" priority="74" operator="greaterThan">
      <formula>F33</formula>
    </cfRule>
  </conditionalFormatting>
  <conditionalFormatting sqref="I33">
    <cfRule type="cellIs" dxfId="32" priority="66" operator="lessThan">
      <formula>H33</formula>
    </cfRule>
    <cfRule type="cellIs" dxfId="31" priority="67" operator="equal">
      <formula>H33</formula>
    </cfRule>
    <cfRule type="cellIs" dxfId="30" priority="68" operator="greaterThan">
      <formula>H33</formula>
    </cfRule>
  </conditionalFormatting>
  <conditionalFormatting sqref="B2:B9">
    <cfRule type="dataBar" priority="6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{74429DC0-86A3-4950-926A-97A1DE5DF075}</x14:id>
        </ext>
      </extLst>
    </cfRule>
  </conditionalFormatting>
  <conditionalFormatting sqref="D2:D9">
    <cfRule type="dataBar" priority="6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{B51941EF-2A8B-4531-8BAE-362F91ABD07F}</x14:id>
        </ext>
      </extLst>
    </cfRule>
  </conditionalFormatting>
  <conditionalFormatting sqref="F2:F9">
    <cfRule type="dataBar" priority="6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{E9C9BDD7-5695-42EE-9C31-8B9DE2A46D05}</x14:id>
        </ext>
      </extLst>
    </cfRule>
  </conditionalFormatting>
  <conditionalFormatting sqref="H2:H9">
    <cfRule type="dataBar" priority="5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{881454CA-1711-4801-97FA-71A7B1B942D9}</x14:id>
        </ext>
      </extLst>
    </cfRule>
  </conditionalFormatting>
  <conditionalFormatting sqref="J2:J9">
    <cfRule type="dataBar" priority="5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{500EE30D-FC2B-483F-8969-9470594AEE3D}</x14:id>
        </ext>
      </extLst>
    </cfRule>
  </conditionalFormatting>
  <conditionalFormatting sqref="I21">
    <cfRule type="cellIs" dxfId="29" priority="22" operator="lessThan">
      <formula>H21</formula>
    </cfRule>
    <cfRule type="cellIs" dxfId="28" priority="23" operator="equal">
      <formula>H21</formula>
    </cfRule>
    <cfRule type="cellIs" dxfId="27" priority="24" operator="greaterThan">
      <formula>H21</formula>
    </cfRule>
  </conditionalFormatting>
  <conditionalFormatting sqref="L14:L21">
    <cfRule type="cellIs" dxfId="26" priority="37" operator="equal">
      <formula>0</formula>
    </cfRule>
    <cfRule type="cellIs" dxfId="25" priority="38" operator="lessThan">
      <formula>0</formula>
    </cfRule>
    <cfRule type="cellIs" dxfId="24" priority="39" operator="greaterThan">
      <formula>0</formula>
    </cfRule>
  </conditionalFormatting>
  <conditionalFormatting sqref="L22">
    <cfRule type="cellIs" dxfId="23" priority="34" operator="equal">
      <formula>0</formula>
    </cfRule>
    <cfRule type="cellIs" dxfId="22" priority="35" operator="lessThan">
      <formula>0</formula>
    </cfRule>
    <cfRule type="cellIs" dxfId="21" priority="36" operator="greaterThan">
      <formula>0</formula>
    </cfRule>
  </conditionalFormatting>
  <conditionalFormatting sqref="C14:C22 E22 E14:E20 G22 G14:G20 I22 I14:I20">
    <cfRule type="cellIs" dxfId="20" priority="31" operator="lessThan">
      <formula>B14</formula>
    </cfRule>
    <cfRule type="cellIs" dxfId="19" priority="32" operator="equal">
      <formula>B14</formula>
    </cfRule>
    <cfRule type="cellIs" dxfId="18" priority="33" operator="greaterThan">
      <formula>B14</formula>
    </cfRule>
  </conditionalFormatting>
  <conditionalFormatting sqref="E21">
    <cfRule type="cellIs" dxfId="17" priority="28" operator="lessThan">
      <formula>D21</formula>
    </cfRule>
    <cfRule type="cellIs" dxfId="16" priority="29" operator="equal">
      <formula>D21</formula>
    </cfRule>
    <cfRule type="cellIs" dxfId="15" priority="30" operator="greaterThan">
      <formula>D21</formula>
    </cfRule>
  </conditionalFormatting>
  <conditionalFormatting sqref="G21">
    <cfRule type="cellIs" dxfId="14" priority="25" operator="lessThan">
      <formula>F21</formula>
    </cfRule>
    <cfRule type="cellIs" dxfId="13" priority="26" operator="equal">
      <formula>F21</formula>
    </cfRule>
    <cfRule type="cellIs" dxfId="12" priority="27" operator="greaterThan">
      <formula>F21</formula>
    </cfRule>
  </conditionalFormatting>
  <conditionalFormatting sqref="L38:L45">
    <cfRule type="cellIs" dxfId="11" priority="19" operator="equal">
      <formula>0</formula>
    </cfRule>
    <cfRule type="cellIs" dxfId="10" priority="20" operator="lessThan">
      <formula>0</formula>
    </cfRule>
    <cfRule type="cellIs" dxfId="9" priority="21" operator="greaterThan">
      <formula>0</formula>
    </cfRule>
  </conditionalFormatting>
  <conditionalFormatting sqref="L46">
    <cfRule type="cellIs" dxfId="8" priority="16" operator="equal">
      <formula>0</formula>
    </cfRule>
    <cfRule type="cellIs" dxfId="7" priority="17" operator="lessThan">
      <formula>0</formula>
    </cfRule>
    <cfRule type="cellIs" dxfId="6" priority="18" operator="greaterThan">
      <formula>0</formula>
    </cfRule>
  </conditionalFormatting>
  <conditionalFormatting sqref="E46 G46 I46">
    <cfRule type="cellIs" dxfId="5" priority="13" operator="lessThan">
      <formula>D46</formula>
    </cfRule>
    <cfRule type="cellIs" dxfId="4" priority="14" operator="equal">
      <formula>D46</formula>
    </cfRule>
    <cfRule type="cellIs" dxfId="3" priority="15" operator="greaterThan">
      <formula>D46</formula>
    </cfRule>
  </conditionalFormatting>
  <conditionalFormatting sqref="C46">
    <cfRule type="cellIs" dxfId="2" priority="1" operator="lessThan">
      <formula>B46</formula>
    </cfRule>
    <cfRule type="cellIs" dxfId="1" priority="2" operator="equal">
      <formula>B46</formula>
    </cfRule>
    <cfRule type="cellIs" dxfId="0" priority="3" operator="greaterThan">
      <formula>B46</formula>
    </cfRule>
  </conditionalFormatting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E5816A-9B8E-4CE0-A396-D78FC42D6B5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C2:C9</xm:sqref>
        </x14:conditionalFormatting>
        <x14:conditionalFormatting xmlns:xm="http://schemas.microsoft.com/office/excel/2006/main">
          <x14:cfRule type="dataBar" id="{6E8847F6-07BD-4765-AE10-96FD188C4AB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E2:E9 G2:G9</xm:sqref>
        </x14:conditionalFormatting>
        <x14:conditionalFormatting xmlns:xm="http://schemas.microsoft.com/office/excel/2006/main">
          <x14:cfRule type="dataBar" id="{E12B0C04-7548-41D8-9584-BF187AFB7D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I2:I9</xm:sqref>
        </x14:conditionalFormatting>
        <x14:conditionalFormatting xmlns:xm="http://schemas.microsoft.com/office/excel/2006/main">
          <x14:cfRule type="dataBar" id="{7F19F231-1D3F-4B40-8486-C2B754EEE6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K2:K9</xm:sqref>
        </x14:conditionalFormatting>
        <x14:conditionalFormatting xmlns:xm="http://schemas.microsoft.com/office/excel/2006/main">
          <x14:cfRule type="dataBar" id="{74429DC0-86A3-4950-926A-97A1DE5DF07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B2:B9</xm:sqref>
        </x14:conditionalFormatting>
        <x14:conditionalFormatting xmlns:xm="http://schemas.microsoft.com/office/excel/2006/main">
          <x14:cfRule type="dataBar" id="{B51941EF-2A8B-4531-8BAE-362F91ABD07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D2:D9</xm:sqref>
        </x14:conditionalFormatting>
        <x14:conditionalFormatting xmlns:xm="http://schemas.microsoft.com/office/excel/2006/main">
          <x14:cfRule type="dataBar" id="{E9C9BDD7-5695-42EE-9C31-8B9DE2A46D0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F2:F9</xm:sqref>
        </x14:conditionalFormatting>
        <x14:conditionalFormatting xmlns:xm="http://schemas.microsoft.com/office/excel/2006/main">
          <x14:cfRule type="dataBar" id="{881454CA-1711-4801-97FA-71A7B1B942D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H2:H9</xm:sqref>
        </x14:conditionalFormatting>
        <x14:conditionalFormatting xmlns:xm="http://schemas.microsoft.com/office/excel/2006/main">
          <x14:cfRule type="dataBar" id="{500EE30D-FC2B-483F-8969-9470594AEE3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J2:J9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"/>
  <sheetViews>
    <sheetView topLeftCell="F3" workbookViewId="0">
      <selection activeCell="T18" sqref="T18"/>
    </sheetView>
  </sheetViews>
  <sheetFormatPr baseColWidth="10" defaultRowHeight="15" x14ac:dyDescent="0.25"/>
  <cols>
    <col min="1" max="1" width="32.140625" hidden="1" customWidth="1"/>
    <col min="2" max="2" width="22.28515625" hidden="1" customWidth="1"/>
    <col min="3" max="3" width="35.5703125" hidden="1" customWidth="1"/>
    <col min="4" max="4" width="38.7109375" hidden="1" customWidth="1"/>
    <col min="5" max="5" width="34.140625" hidden="1" customWidth="1"/>
  </cols>
  <sheetData>
    <row r="1" spans="1:5" hidden="1" x14ac:dyDescent="0.25">
      <c r="A1" s="1" t="s">
        <v>39</v>
      </c>
      <c r="B1" s="2">
        <v>1</v>
      </c>
    </row>
    <row r="2" spans="1:5" hidden="1" x14ac:dyDescent="0.25">
      <c r="A2" s="1" t="s">
        <v>40</v>
      </c>
      <c r="B2" t="s">
        <v>23</v>
      </c>
    </row>
    <row r="4" spans="1:5" x14ac:dyDescent="0.25">
      <c r="A4" s="1" t="s">
        <v>21</v>
      </c>
      <c r="B4" t="s">
        <v>70</v>
      </c>
      <c r="C4" t="s">
        <v>36</v>
      </c>
      <c r="D4" t="s">
        <v>37</v>
      </c>
      <c r="E4" t="s">
        <v>38</v>
      </c>
    </row>
    <row r="5" spans="1:5" x14ac:dyDescent="0.25">
      <c r="A5" s="2" t="s">
        <v>0</v>
      </c>
      <c r="B5" s="3">
        <v>68</v>
      </c>
      <c r="C5" s="3">
        <v>26</v>
      </c>
      <c r="D5" s="3">
        <v>0</v>
      </c>
      <c r="E5" s="3">
        <v>0</v>
      </c>
    </row>
    <row r="6" spans="1:5" x14ac:dyDescent="0.25">
      <c r="A6" s="2" t="s">
        <v>22</v>
      </c>
      <c r="B6" s="3">
        <v>68</v>
      </c>
      <c r="C6" s="3">
        <v>26</v>
      </c>
      <c r="D6" s="3">
        <v>0</v>
      </c>
      <c r="E6" s="3">
        <v>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"/>
  <sheetViews>
    <sheetView showGridLines="0" topLeftCell="F18" workbookViewId="0">
      <selection activeCell="J26" sqref="J26"/>
    </sheetView>
  </sheetViews>
  <sheetFormatPr baseColWidth="10" defaultRowHeight="15" x14ac:dyDescent="0.25"/>
  <cols>
    <col min="1" max="1" width="28" hidden="1" customWidth="1"/>
    <col min="2" max="2" width="18.5703125" hidden="1" customWidth="1"/>
    <col min="3" max="3" width="28.28515625" hidden="1" customWidth="1"/>
    <col min="4" max="4" width="30.42578125" hidden="1" customWidth="1"/>
    <col min="5" max="5" width="30.28515625" hidden="1" customWidth="1"/>
  </cols>
  <sheetData>
    <row r="1" spans="1:5" x14ac:dyDescent="0.25">
      <c r="A1" s="1" t="s">
        <v>39</v>
      </c>
      <c r="B1" s="2">
        <v>4</v>
      </c>
    </row>
    <row r="2" spans="1:5" x14ac:dyDescent="0.25">
      <c r="A2" s="1" t="s">
        <v>40</v>
      </c>
      <c r="B2" t="s">
        <v>23</v>
      </c>
    </row>
    <row r="4" spans="1:5" x14ac:dyDescent="0.25">
      <c r="A4" s="1" t="s">
        <v>21</v>
      </c>
      <c r="B4" t="s">
        <v>31</v>
      </c>
      <c r="C4" t="s">
        <v>32</v>
      </c>
      <c r="D4" t="s">
        <v>33</v>
      </c>
      <c r="E4" t="s">
        <v>34</v>
      </c>
    </row>
    <row r="5" spans="1:5" x14ac:dyDescent="0.25">
      <c r="A5" s="2" t="s">
        <v>3</v>
      </c>
      <c r="B5" s="3">
        <v>29</v>
      </c>
      <c r="C5" s="3">
        <v>19</v>
      </c>
      <c r="D5" s="3">
        <v>2</v>
      </c>
      <c r="E5" s="3">
        <v>0</v>
      </c>
    </row>
    <row r="6" spans="1:5" x14ac:dyDescent="0.25">
      <c r="A6" s="2" t="s">
        <v>22</v>
      </c>
      <c r="B6" s="3">
        <v>29</v>
      </c>
      <c r="C6" s="3">
        <v>19</v>
      </c>
      <c r="D6" s="3">
        <v>2</v>
      </c>
      <c r="E6" s="3">
        <v>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3"/>
  <sheetViews>
    <sheetView topLeftCell="F1" workbookViewId="0">
      <selection activeCell="L49" sqref="L49"/>
    </sheetView>
  </sheetViews>
  <sheetFormatPr baseColWidth="10" defaultRowHeight="15" x14ac:dyDescent="0.25"/>
  <cols>
    <col min="1" max="1" width="32.140625" hidden="1" customWidth="1"/>
    <col min="2" max="2" width="38.7109375" hidden="1" customWidth="1"/>
  </cols>
  <sheetData>
    <row r="1" spans="1:2" x14ac:dyDescent="0.25">
      <c r="A1" s="1" t="s">
        <v>39</v>
      </c>
      <c r="B1" t="s">
        <v>23</v>
      </c>
    </row>
    <row r="2" spans="1:2" x14ac:dyDescent="0.25">
      <c r="A2" s="1" t="s">
        <v>40</v>
      </c>
      <c r="B2" t="s">
        <v>23</v>
      </c>
    </row>
    <row r="4" spans="1:2" x14ac:dyDescent="0.25">
      <c r="A4" s="1" t="s">
        <v>21</v>
      </c>
      <c r="B4" t="s">
        <v>37</v>
      </c>
    </row>
    <row r="5" spans="1:2" x14ac:dyDescent="0.25">
      <c r="A5" s="2" t="s">
        <v>0</v>
      </c>
      <c r="B5" s="3">
        <v>8</v>
      </c>
    </row>
    <row r="6" spans="1:2" x14ac:dyDescent="0.25">
      <c r="A6" s="2" t="s">
        <v>2</v>
      </c>
      <c r="B6" s="3">
        <v>2</v>
      </c>
    </row>
    <row r="7" spans="1:2" x14ac:dyDescent="0.25">
      <c r="A7" s="2" t="s">
        <v>3</v>
      </c>
      <c r="B7" s="3">
        <v>11</v>
      </c>
    </row>
    <row r="8" spans="1:2" x14ac:dyDescent="0.25">
      <c r="A8" s="2" t="s">
        <v>4</v>
      </c>
      <c r="B8" s="3">
        <v>5</v>
      </c>
    </row>
    <row r="9" spans="1:2" x14ac:dyDescent="0.25">
      <c r="A9" s="2" t="s">
        <v>5</v>
      </c>
      <c r="B9" s="3">
        <v>24</v>
      </c>
    </row>
    <row r="10" spans="1:2" x14ac:dyDescent="0.25">
      <c r="A10" s="2" t="s">
        <v>14</v>
      </c>
      <c r="B10" s="3">
        <v>2</v>
      </c>
    </row>
    <row r="11" spans="1:2" x14ac:dyDescent="0.25">
      <c r="A11" s="2" t="s">
        <v>8</v>
      </c>
      <c r="B11" s="3">
        <v>14</v>
      </c>
    </row>
    <row r="12" spans="1:2" x14ac:dyDescent="0.25">
      <c r="A12" s="2" t="s">
        <v>9</v>
      </c>
      <c r="B12" s="3">
        <v>18</v>
      </c>
    </row>
    <row r="13" spans="1:2" x14ac:dyDescent="0.25">
      <c r="A13" s="2" t="s">
        <v>22</v>
      </c>
      <c r="B13" s="3">
        <v>84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4"/>
  <sheetViews>
    <sheetView showGridLines="0" workbookViewId="0">
      <selection activeCell="E28" sqref="E28"/>
    </sheetView>
  </sheetViews>
  <sheetFormatPr baseColWidth="10" defaultRowHeight="15" x14ac:dyDescent="0.25"/>
  <cols>
    <col min="1" max="1" width="28" bestFit="1" customWidth="1"/>
    <col min="2" max="2" width="33.7109375" bestFit="1" customWidth="1"/>
    <col min="5" max="5" width="28" bestFit="1" customWidth="1"/>
    <col min="6" max="6" width="29.7109375" bestFit="1" customWidth="1"/>
  </cols>
  <sheetData>
    <row r="2" spans="1:6" x14ac:dyDescent="0.25">
      <c r="A2" s="1" t="s">
        <v>39</v>
      </c>
      <c r="B2" t="s">
        <v>23</v>
      </c>
      <c r="E2" s="1" t="s">
        <v>39</v>
      </c>
      <c r="F2" t="s">
        <v>23</v>
      </c>
    </row>
    <row r="3" spans="1:6" x14ac:dyDescent="0.25">
      <c r="A3" s="1" t="s">
        <v>40</v>
      </c>
      <c r="B3" t="s">
        <v>23</v>
      </c>
      <c r="E3" s="1" t="s">
        <v>40</v>
      </c>
      <c r="F3" t="s">
        <v>23</v>
      </c>
    </row>
    <row r="5" spans="1:6" x14ac:dyDescent="0.25">
      <c r="A5" s="1" t="s">
        <v>21</v>
      </c>
      <c r="B5" t="s">
        <v>37</v>
      </c>
      <c r="E5" s="1" t="s">
        <v>21</v>
      </c>
      <c r="F5" t="s">
        <v>38</v>
      </c>
    </row>
    <row r="6" spans="1:6" x14ac:dyDescent="0.25">
      <c r="A6" s="2" t="s">
        <v>0</v>
      </c>
      <c r="B6" s="3">
        <v>7</v>
      </c>
      <c r="E6" s="2" t="s">
        <v>0</v>
      </c>
      <c r="F6" s="3">
        <v>0</v>
      </c>
    </row>
    <row r="7" spans="1:6" x14ac:dyDescent="0.25">
      <c r="A7" s="2" t="s">
        <v>2</v>
      </c>
      <c r="B7" s="3">
        <v>2</v>
      </c>
      <c r="E7" s="2" t="s">
        <v>2</v>
      </c>
      <c r="F7" s="3">
        <v>7</v>
      </c>
    </row>
    <row r="8" spans="1:6" x14ac:dyDescent="0.25">
      <c r="A8" s="2" t="s">
        <v>3</v>
      </c>
      <c r="B8" s="3">
        <v>8</v>
      </c>
      <c r="E8" s="2" t="s">
        <v>3</v>
      </c>
      <c r="F8" s="3">
        <v>0</v>
      </c>
    </row>
    <row r="9" spans="1:6" x14ac:dyDescent="0.25">
      <c r="A9" s="2" t="s">
        <v>4</v>
      </c>
      <c r="B9" s="3">
        <v>5</v>
      </c>
      <c r="E9" s="2" t="s">
        <v>4</v>
      </c>
      <c r="F9" s="3">
        <v>8</v>
      </c>
    </row>
    <row r="10" spans="1:6" x14ac:dyDescent="0.25">
      <c r="A10" s="2" t="s">
        <v>5</v>
      </c>
      <c r="B10" s="3">
        <v>19</v>
      </c>
      <c r="E10" s="2" t="s">
        <v>5</v>
      </c>
      <c r="F10" s="3">
        <v>6</v>
      </c>
    </row>
    <row r="11" spans="1:6" x14ac:dyDescent="0.25">
      <c r="A11" s="2" t="s">
        <v>14</v>
      </c>
      <c r="B11" s="3">
        <v>1</v>
      </c>
      <c r="E11" s="2" t="s">
        <v>14</v>
      </c>
      <c r="F11" s="3">
        <v>1</v>
      </c>
    </row>
    <row r="12" spans="1:6" x14ac:dyDescent="0.25">
      <c r="A12" s="2" t="s">
        <v>8</v>
      </c>
      <c r="B12" s="3">
        <v>7</v>
      </c>
      <c r="E12" s="2" t="s">
        <v>8</v>
      </c>
      <c r="F12" s="3">
        <v>0</v>
      </c>
    </row>
    <row r="13" spans="1:6" x14ac:dyDescent="0.25">
      <c r="A13" s="2" t="s">
        <v>9</v>
      </c>
      <c r="B13" s="3">
        <v>15</v>
      </c>
      <c r="E13" s="2" t="s">
        <v>9</v>
      </c>
      <c r="F13" s="3">
        <v>5</v>
      </c>
    </row>
    <row r="14" spans="1:6" x14ac:dyDescent="0.25">
      <c r="A14" s="2" t="s">
        <v>22</v>
      </c>
      <c r="B14" s="3">
        <v>64</v>
      </c>
      <c r="E14" s="2" t="s">
        <v>22</v>
      </c>
      <c r="F14" s="3">
        <v>27</v>
      </c>
    </row>
  </sheetData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3"/>
  <sheetViews>
    <sheetView topLeftCell="C1" workbookViewId="0">
      <selection activeCell="S17" sqref="S17"/>
    </sheetView>
  </sheetViews>
  <sheetFormatPr baseColWidth="10" defaultRowHeight="15" x14ac:dyDescent="0.25"/>
  <cols>
    <col min="1" max="1" width="32.140625" hidden="1" customWidth="1"/>
    <col min="2" max="2" width="22.28515625" hidden="1" customWidth="1"/>
  </cols>
  <sheetData>
    <row r="1" spans="1:2" x14ac:dyDescent="0.25">
      <c r="A1" s="1" t="s">
        <v>39</v>
      </c>
      <c r="B1" t="s">
        <v>23</v>
      </c>
    </row>
    <row r="2" spans="1:2" x14ac:dyDescent="0.25">
      <c r="A2" s="1" t="s">
        <v>40</v>
      </c>
      <c r="B2" t="s">
        <v>23</v>
      </c>
    </row>
    <row r="4" spans="1:2" x14ac:dyDescent="0.25">
      <c r="A4" s="1" t="s">
        <v>21</v>
      </c>
      <c r="B4" t="s">
        <v>70</v>
      </c>
    </row>
    <row r="5" spans="1:2" x14ac:dyDescent="0.25">
      <c r="A5" s="2" t="s">
        <v>0</v>
      </c>
      <c r="B5" s="3">
        <v>138</v>
      </c>
    </row>
    <row r="6" spans="1:2" x14ac:dyDescent="0.25">
      <c r="A6" s="2" t="s">
        <v>2</v>
      </c>
      <c r="B6" s="3">
        <v>234</v>
      </c>
    </row>
    <row r="7" spans="1:2" x14ac:dyDescent="0.25">
      <c r="A7" s="2" t="s">
        <v>3</v>
      </c>
      <c r="B7" s="3">
        <v>172</v>
      </c>
    </row>
    <row r="8" spans="1:2" x14ac:dyDescent="0.25">
      <c r="A8" s="2" t="s">
        <v>4</v>
      </c>
      <c r="B8" s="3">
        <v>181</v>
      </c>
    </row>
    <row r="9" spans="1:2" x14ac:dyDescent="0.25">
      <c r="A9" s="2" t="s">
        <v>5</v>
      </c>
      <c r="B9" s="3">
        <v>239</v>
      </c>
    </row>
    <row r="10" spans="1:2" x14ac:dyDescent="0.25">
      <c r="A10" s="2" t="s">
        <v>14</v>
      </c>
      <c r="B10" s="3">
        <v>194</v>
      </c>
    </row>
    <row r="11" spans="1:2" x14ac:dyDescent="0.25">
      <c r="A11" s="2" t="s">
        <v>8</v>
      </c>
      <c r="B11" s="3">
        <v>170</v>
      </c>
    </row>
    <row r="12" spans="1:2" x14ac:dyDescent="0.25">
      <c r="A12" s="2" t="s">
        <v>9</v>
      </c>
      <c r="B12" s="3">
        <v>198</v>
      </c>
    </row>
    <row r="13" spans="1:2" x14ac:dyDescent="0.25">
      <c r="A13" s="2" t="s">
        <v>22</v>
      </c>
      <c r="B13" s="3">
        <v>1526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F14"/>
  <sheetViews>
    <sheetView showGridLines="0" workbookViewId="0">
      <selection activeCell="F29" sqref="F29"/>
    </sheetView>
  </sheetViews>
  <sheetFormatPr baseColWidth="10" defaultRowHeight="15" x14ac:dyDescent="0.25"/>
  <cols>
    <col min="1" max="2" width="28" bestFit="1" customWidth="1"/>
    <col min="3" max="3" width="19.5703125" bestFit="1" customWidth="1"/>
    <col min="4" max="4" width="8.42578125" customWidth="1"/>
    <col min="5" max="5" width="28" bestFit="1" customWidth="1"/>
    <col min="6" max="6" width="31" bestFit="1" customWidth="1"/>
  </cols>
  <sheetData>
    <row r="2" spans="2:6" x14ac:dyDescent="0.25">
      <c r="B2" s="1" t="s">
        <v>25</v>
      </c>
      <c r="C2" s="2">
        <v>4</v>
      </c>
      <c r="E2" s="1" t="s">
        <v>39</v>
      </c>
      <c r="F2" t="s">
        <v>23</v>
      </c>
    </row>
    <row r="3" spans="2:6" x14ac:dyDescent="0.25">
      <c r="B3" s="1" t="s">
        <v>26</v>
      </c>
      <c r="C3" t="s">
        <v>23</v>
      </c>
      <c r="E3" s="1" t="s">
        <v>40</v>
      </c>
      <c r="F3" t="s">
        <v>23</v>
      </c>
    </row>
    <row r="5" spans="2:6" x14ac:dyDescent="0.25">
      <c r="B5" s="1" t="s">
        <v>21</v>
      </c>
      <c r="C5" t="s">
        <v>35</v>
      </c>
      <c r="E5" s="1" t="s">
        <v>21</v>
      </c>
      <c r="F5" t="s">
        <v>36</v>
      </c>
    </row>
    <row r="6" spans="2:6" x14ac:dyDescent="0.25">
      <c r="B6" s="2" t="s">
        <v>0</v>
      </c>
      <c r="C6" s="3">
        <v>30</v>
      </c>
      <c r="E6" s="2" t="s">
        <v>0</v>
      </c>
      <c r="F6" s="3">
        <v>25</v>
      </c>
    </row>
    <row r="7" spans="2:6" x14ac:dyDescent="0.25">
      <c r="B7" s="2" t="s">
        <v>3</v>
      </c>
      <c r="C7" s="3">
        <v>29</v>
      </c>
      <c r="E7" s="2" t="s">
        <v>2</v>
      </c>
      <c r="F7" s="3">
        <v>59</v>
      </c>
    </row>
    <row r="8" spans="2:6" x14ac:dyDescent="0.25">
      <c r="B8" s="2" t="s">
        <v>4</v>
      </c>
      <c r="C8" s="3">
        <v>28</v>
      </c>
      <c r="E8" s="2" t="s">
        <v>3</v>
      </c>
      <c r="F8" s="3">
        <v>60</v>
      </c>
    </row>
    <row r="9" spans="2:6" x14ac:dyDescent="0.25">
      <c r="B9" s="2" t="s">
        <v>5</v>
      </c>
      <c r="C9" s="3">
        <v>25</v>
      </c>
      <c r="E9" s="2" t="s">
        <v>4</v>
      </c>
      <c r="F9" s="3">
        <v>100</v>
      </c>
    </row>
    <row r="10" spans="2:6" x14ac:dyDescent="0.25">
      <c r="B10" s="2" t="s">
        <v>14</v>
      </c>
      <c r="C10" s="3">
        <v>36</v>
      </c>
      <c r="E10" s="2" t="s">
        <v>5</v>
      </c>
      <c r="F10" s="3">
        <v>68</v>
      </c>
    </row>
    <row r="11" spans="2:6" x14ac:dyDescent="0.25">
      <c r="B11" s="2" t="s">
        <v>8</v>
      </c>
      <c r="C11" s="3">
        <v>14</v>
      </c>
      <c r="E11" s="2" t="s">
        <v>14</v>
      </c>
      <c r="F11" s="3">
        <v>29</v>
      </c>
    </row>
    <row r="12" spans="2:6" x14ac:dyDescent="0.25">
      <c r="B12" s="2" t="s">
        <v>9</v>
      </c>
      <c r="C12" s="3">
        <v>42</v>
      </c>
      <c r="E12" s="2" t="s">
        <v>8</v>
      </c>
      <c r="F12" s="3">
        <v>40</v>
      </c>
    </row>
    <row r="13" spans="2:6" x14ac:dyDescent="0.25">
      <c r="B13" s="2" t="s">
        <v>22</v>
      </c>
      <c r="C13" s="3">
        <v>204</v>
      </c>
      <c r="E13" s="2" t="s">
        <v>9</v>
      </c>
      <c r="F13" s="3">
        <v>51</v>
      </c>
    </row>
    <row r="14" spans="2:6" x14ac:dyDescent="0.25">
      <c r="E14" s="2" t="s">
        <v>22</v>
      </c>
      <c r="F14" s="3">
        <v>432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Consolidado Numérico</vt:lpstr>
      <vt:lpstr>Consolidado Porcentual</vt:lpstr>
      <vt:lpstr>Grafico General </vt:lpstr>
      <vt:lpstr>Gráfico General Fernando</vt:lpstr>
      <vt:lpstr>Grafico Biologico General  </vt:lpstr>
      <vt:lpstr>Gráfico Biológicos</vt:lpstr>
      <vt:lpstr>Visitas - LLamadas General </vt:lpstr>
      <vt:lpstr>Gráico Visitas_Llamadas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CAMENDEZ</cp:lastModifiedBy>
  <dcterms:created xsi:type="dcterms:W3CDTF">2021-11-15T20:38:37Z</dcterms:created>
  <dcterms:modified xsi:type="dcterms:W3CDTF">2021-12-03T18:29:19Z</dcterms:modified>
</cp:coreProperties>
</file>