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/>
  <mc:AlternateContent xmlns:mc="http://schemas.openxmlformats.org/markup-compatibility/2006">
    <mc:Choice Requires="x15">
      <x15ac:absPath xmlns:x15ac="http://schemas.microsoft.com/office/spreadsheetml/2010/11/ac" url="/Users/JorgeMario/Desktop/Diseño de Muestreo/INFORMES/Informe 3 de 3 /Alcance 1/"/>
    </mc:Choice>
  </mc:AlternateContent>
  <xr:revisionPtr revIDLastSave="0" documentId="13_ncr:1_{F796B4ED-1A85-1246-8D9C-A9A67F83DF29}" xr6:coauthVersionLast="47" xr6:coauthVersionMax="47" xr10:uidLastSave="{00000000-0000-0000-0000-000000000000}"/>
  <bookViews>
    <workbookView xWindow="340" yWindow="500" windowWidth="22000" windowHeight="12060" tabRatio="697" activeTab="1" xr2:uid="{00000000-000D-0000-FFFF-FFFF00000000}"/>
  </bookViews>
  <sheets>
    <sheet name="PowerAlloc" sheetId="8" r:id="rId1"/>
    <sheet name="Alloc-EA" sheetId="7" r:id="rId2"/>
    <sheet name="Final-Alloc" sheetId="9" r:id="rId3"/>
    <sheet name="Sub-sample Alloc" sheetId="10" r:id="rId4"/>
    <sheet name="Sub-sample Final Alloc" sheetId="11" r:id="rId5"/>
  </sheets>
  <definedNames>
    <definedName name="_xlnm._FilterDatabase" localSheetId="1" hidden="1">'Alloc-EA'!$B$9:$B$62</definedName>
    <definedName name="_xlnm._FilterDatabase" localSheetId="2" hidden="1">'Final-Alloc'!$B$10:$B$62</definedName>
    <definedName name="_xlnm._FilterDatabase" localSheetId="0" hidden="1">PowerAlloc!$B$9:$B$62</definedName>
    <definedName name="_xlnm._FilterDatabase" localSheetId="3" hidden="1">'Sub-sample Alloc'!$B$10:$B$62</definedName>
    <definedName name="_xlnm._FilterDatabase" localSheetId="4" hidden="1">'Sub-sample Final Alloc'!$B$10:$B$62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11" i="8"/>
  <c r="E41" i="8" l="1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B41" i="7"/>
  <c r="B41" i="11" s="1"/>
  <c r="B42" i="7"/>
  <c r="B42" i="11" s="1"/>
  <c r="B43" i="7"/>
  <c r="B43" i="10" s="1"/>
  <c r="B44" i="7"/>
  <c r="B44" i="9" s="1"/>
  <c r="B45" i="7"/>
  <c r="B45" i="10" s="1"/>
  <c r="B46" i="7"/>
  <c r="B46" i="11" s="1"/>
  <c r="B47" i="7"/>
  <c r="B47" i="10" s="1"/>
  <c r="B48" i="7"/>
  <c r="B48" i="11" s="1"/>
  <c r="B49" i="7"/>
  <c r="B49" i="10" s="1"/>
  <c r="B50" i="7"/>
  <c r="B50" i="11" s="1"/>
  <c r="B51" i="7"/>
  <c r="B51" i="10" s="1"/>
  <c r="B52" i="7"/>
  <c r="B52" i="11" s="1"/>
  <c r="B53" i="7"/>
  <c r="B53" i="10" s="1"/>
  <c r="B54" i="7"/>
  <c r="B54" i="9" s="1"/>
  <c r="B55" i="7"/>
  <c r="B55" i="10" s="1"/>
  <c r="B56" i="7"/>
  <c r="B56" i="11" s="1"/>
  <c r="B57" i="7"/>
  <c r="B57" i="10" s="1"/>
  <c r="B58" i="7"/>
  <c r="B58" i="11" s="1"/>
  <c r="B59" i="7"/>
  <c r="B59" i="10" s="1"/>
  <c r="B60" i="7"/>
  <c r="B60" i="9" s="1"/>
  <c r="H60" i="8" l="1"/>
  <c r="G60" i="8"/>
  <c r="H52" i="8"/>
  <c r="G52" i="8"/>
  <c r="H48" i="8"/>
  <c r="G48" i="8"/>
  <c r="H59" i="8"/>
  <c r="G59" i="8"/>
  <c r="H51" i="8"/>
  <c r="G51" i="8"/>
  <c r="H47" i="8"/>
  <c r="G47" i="8"/>
  <c r="G58" i="8"/>
  <c r="H58" i="8"/>
  <c r="G54" i="8"/>
  <c r="H54" i="8"/>
  <c r="G50" i="8"/>
  <c r="H50" i="8"/>
  <c r="G46" i="8"/>
  <c r="H46" i="8"/>
  <c r="G42" i="8"/>
  <c r="H42" i="8"/>
  <c r="H56" i="8"/>
  <c r="G56" i="8"/>
  <c r="H44" i="8"/>
  <c r="G44" i="8"/>
  <c r="H55" i="8"/>
  <c r="G55" i="8"/>
  <c r="H43" i="8"/>
  <c r="G43" i="8"/>
  <c r="G57" i="8"/>
  <c r="H57" i="8"/>
  <c r="G53" i="8"/>
  <c r="H53" i="8"/>
  <c r="G49" i="8"/>
  <c r="H49" i="8"/>
  <c r="G45" i="8"/>
  <c r="H45" i="8"/>
  <c r="G41" i="8"/>
  <c r="H41" i="8"/>
  <c r="I60" i="8"/>
  <c r="I41" i="8"/>
  <c r="I47" i="8"/>
  <c r="I57" i="8"/>
  <c r="I43" i="8"/>
  <c r="I53" i="8"/>
  <c r="I56" i="8"/>
  <c r="I44" i="8"/>
  <c r="I59" i="8"/>
  <c r="I49" i="8"/>
  <c r="I46" i="8"/>
  <c r="I45" i="8"/>
  <c r="I50" i="8"/>
  <c r="I54" i="8"/>
  <c r="I51" i="8"/>
  <c r="I48" i="8"/>
  <c r="I58" i="8"/>
  <c r="I55" i="8"/>
  <c r="I52" i="8"/>
  <c r="I42" i="8"/>
  <c r="B41" i="9"/>
  <c r="B56" i="9"/>
  <c r="B50" i="9"/>
  <c r="B41" i="10"/>
  <c r="B47" i="9"/>
  <c r="B58" i="9"/>
  <c r="B55" i="9"/>
  <c r="B49" i="9"/>
  <c r="B48" i="9"/>
  <c r="B42" i="9"/>
  <c r="B59" i="11"/>
  <c r="B57" i="11"/>
  <c r="B55" i="11"/>
  <c r="B53" i="11"/>
  <c r="B51" i="11"/>
  <c r="B49" i="11"/>
  <c r="B47" i="11"/>
  <c r="B45" i="11"/>
  <c r="B43" i="11"/>
  <c r="B57" i="9"/>
  <c r="B59" i="9"/>
  <c r="B53" i="9"/>
  <c r="B52" i="9"/>
  <c r="B46" i="9"/>
  <c r="B43" i="9"/>
  <c r="B60" i="10"/>
  <c r="B58" i="10"/>
  <c r="B56" i="10"/>
  <c r="B54" i="10"/>
  <c r="B52" i="10"/>
  <c r="B50" i="10"/>
  <c r="B48" i="10"/>
  <c r="B46" i="10"/>
  <c r="B44" i="10"/>
  <c r="B42" i="10"/>
  <c r="B60" i="11"/>
  <c r="B54" i="11"/>
  <c r="B44" i="11"/>
  <c r="B51" i="9"/>
  <c r="B45" i="9"/>
  <c r="C62" i="8"/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F42" i="7"/>
  <c r="K42" i="7" s="1"/>
  <c r="F46" i="7"/>
  <c r="F50" i="7"/>
  <c r="F54" i="7"/>
  <c r="F58" i="7"/>
  <c r="K58" i="7" s="1"/>
  <c r="E11" i="8"/>
  <c r="H35" i="8" l="1"/>
  <c r="G35" i="8"/>
  <c r="G34" i="8"/>
  <c r="H34" i="8"/>
  <c r="G30" i="8"/>
  <c r="H30" i="8"/>
  <c r="G26" i="8"/>
  <c r="H26" i="8"/>
  <c r="G37" i="8"/>
  <c r="H37" i="8"/>
  <c r="G33" i="8"/>
  <c r="H33" i="8"/>
  <c r="G29" i="8"/>
  <c r="H29" i="8"/>
  <c r="G25" i="8"/>
  <c r="H25" i="8"/>
  <c r="H39" i="8"/>
  <c r="G39" i="8"/>
  <c r="H31" i="8"/>
  <c r="G31" i="8"/>
  <c r="H27" i="8"/>
  <c r="G27" i="8"/>
  <c r="H23" i="8"/>
  <c r="G23" i="8"/>
  <c r="G38" i="8"/>
  <c r="H38" i="8"/>
  <c r="H40" i="8"/>
  <c r="G40" i="8"/>
  <c r="H36" i="8"/>
  <c r="G36" i="8"/>
  <c r="H32" i="8"/>
  <c r="G32" i="8"/>
  <c r="H28" i="8"/>
  <c r="G28" i="8"/>
  <c r="H24" i="8"/>
  <c r="G24" i="8"/>
  <c r="K46" i="7"/>
  <c r="F58" i="10"/>
  <c r="I58" i="10" s="1"/>
  <c r="F58" i="11" s="1"/>
  <c r="I58" i="11" s="1"/>
  <c r="D58" i="9"/>
  <c r="G58" i="9" s="1"/>
  <c r="J58" i="9" s="1"/>
  <c r="M58" i="9" s="1"/>
  <c r="K54" i="7"/>
  <c r="F42" i="10"/>
  <c r="I42" i="10" s="1"/>
  <c r="F42" i="11" s="1"/>
  <c r="I42" i="11" s="1"/>
  <c r="D42" i="9"/>
  <c r="G42" i="9" s="1"/>
  <c r="J42" i="9" s="1"/>
  <c r="M42" i="9" s="1"/>
  <c r="K50" i="7"/>
  <c r="F44" i="7"/>
  <c r="K44" i="7" s="1"/>
  <c r="F60" i="7"/>
  <c r="K60" i="7" s="1"/>
  <c r="F48" i="7"/>
  <c r="K48" i="7" s="1"/>
  <c r="E57" i="7"/>
  <c r="F57" i="7"/>
  <c r="K57" i="7" s="1"/>
  <c r="E49" i="7"/>
  <c r="F49" i="7"/>
  <c r="K49" i="7" s="1"/>
  <c r="F52" i="7"/>
  <c r="K52" i="7" s="1"/>
  <c r="E41" i="7"/>
  <c r="F41" i="7"/>
  <c r="K41" i="7" s="1"/>
  <c r="F56" i="7"/>
  <c r="K56" i="7" s="1"/>
  <c r="E53" i="7"/>
  <c r="F53" i="7"/>
  <c r="K53" i="7" s="1"/>
  <c r="E45" i="7"/>
  <c r="F45" i="7"/>
  <c r="K45" i="7" s="1"/>
  <c r="F59" i="7"/>
  <c r="K59" i="7" s="1"/>
  <c r="F55" i="7"/>
  <c r="K55" i="7" s="1"/>
  <c r="F51" i="7"/>
  <c r="K51" i="7" s="1"/>
  <c r="F47" i="7"/>
  <c r="K47" i="7" s="1"/>
  <c r="F43" i="7"/>
  <c r="K43" i="7" s="1"/>
  <c r="I15" i="8"/>
  <c r="G15" i="8" s="1"/>
  <c r="H15" i="8" s="1"/>
  <c r="I12" i="8"/>
  <c r="G12" i="8" s="1"/>
  <c r="H12" i="8" s="1"/>
  <c r="I23" i="8"/>
  <c r="I39" i="8"/>
  <c r="I40" i="8"/>
  <c r="I36" i="8"/>
  <c r="I32" i="8"/>
  <c r="I28" i="8"/>
  <c r="I35" i="8"/>
  <c r="I25" i="8"/>
  <c r="I26" i="8"/>
  <c r="E60" i="7"/>
  <c r="E44" i="7"/>
  <c r="I29" i="8"/>
  <c r="E52" i="7"/>
  <c r="I30" i="8"/>
  <c r="I24" i="8"/>
  <c r="I16" i="8"/>
  <c r="G16" i="8" s="1"/>
  <c r="H16" i="8" s="1"/>
  <c r="E55" i="7"/>
  <c r="E47" i="7"/>
  <c r="E56" i="7"/>
  <c r="E48" i="7"/>
  <c r="I33" i="8"/>
  <c r="I27" i="8"/>
  <c r="I19" i="8"/>
  <c r="G19" i="8" s="1"/>
  <c r="H19" i="8" s="1"/>
  <c r="I20" i="8"/>
  <c r="G20" i="8" s="1"/>
  <c r="H20" i="8" s="1"/>
  <c r="I22" i="8"/>
  <c r="G22" i="8" s="1"/>
  <c r="H22" i="8" s="1"/>
  <c r="I18" i="8"/>
  <c r="G18" i="8" s="1"/>
  <c r="H18" i="8" s="1"/>
  <c r="I17" i="8"/>
  <c r="G17" i="8" s="1"/>
  <c r="H17" i="8" s="1"/>
  <c r="E59" i="7"/>
  <c r="E51" i="7"/>
  <c r="E43" i="7"/>
  <c r="I37" i="8"/>
  <c r="I21" i="8"/>
  <c r="G21" i="8" s="1"/>
  <c r="H21" i="8" s="1"/>
  <c r="I13" i="8"/>
  <c r="G13" i="8" s="1"/>
  <c r="H13" i="8" s="1"/>
  <c r="I38" i="8"/>
  <c r="I34" i="8"/>
  <c r="I14" i="8"/>
  <c r="G14" i="8" s="1"/>
  <c r="H14" i="8" s="1"/>
  <c r="E58" i="7"/>
  <c r="E54" i="7"/>
  <c r="J54" i="7" s="1"/>
  <c r="E50" i="7"/>
  <c r="J50" i="7" s="1"/>
  <c r="E46" i="7"/>
  <c r="J46" i="7" s="1"/>
  <c r="E42" i="7"/>
  <c r="I31" i="8"/>
  <c r="G47" i="7" l="1"/>
  <c r="J47" i="7"/>
  <c r="G49" i="7"/>
  <c r="J49" i="7"/>
  <c r="J43" i="7"/>
  <c r="G43" i="7"/>
  <c r="G48" i="7"/>
  <c r="J48" i="7"/>
  <c r="G60" i="7"/>
  <c r="J60" i="7"/>
  <c r="G45" i="7"/>
  <c r="J45" i="7"/>
  <c r="G57" i="7"/>
  <c r="J57" i="7"/>
  <c r="G50" i="7"/>
  <c r="L50" i="7" s="1"/>
  <c r="G54" i="7"/>
  <c r="L54" i="7" s="1"/>
  <c r="G46" i="7"/>
  <c r="L46" i="7" s="1"/>
  <c r="C54" i="9"/>
  <c r="E54" i="10"/>
  <c r="J51" i="7"/>
  <c r="G51" i="7"/>
  <c r="G44" i="7"/>
  <c r="J44" i="7"/>
  <c r="G53" i="7"/>
  <c r="J53" i="7"/>
  <c r="G41" i="7"/>
  <c r="J41" i="7"/>
  <c r="E46" i="10"/>
  <c r="C46" i="9"/>
  <c r="J42" i="7"/>
  <c r="G42" i="7"/>
  <c r="J58" i="7"/>
  <c r="G58" i="7"/>
  <c r="J59" i="7"/>
  <c r="G59" i="7"/>
  <c r="G55" i="7"/>
  <c r="J55" i="7"/>
  <c r="G52" i="7"/>
  <c r="J52" i="7"/>
  <c r="F47" i="10"/>
  <c r="I47" i="10" s="1"/>
  <c r="F47" i="11" s="1"/>
  <c r="I47" i="11" s="1"/>
  <c r="D47" i="9"/>
  <c r="G47" i="9" s="1"/>
  <c r="J47" i="9" s="1"/>
  <c r="M47" i="9" s="1"/>
  <c r="D55" i="9"/>
  <c r="G55" i="9" s="1"/>
  <c r="J55" i="9" s="1"/>
  <c r="M55" i="9" s="1"/>
  <c r="F55" i="10"/>
  <c r="I55" i="10" s="1"/>
  <c r="F55" i="11" s="1"/>
  <c r="I55" i="11" s="1"/>
  <c r="F45" i="10"/>
  <c r="I45" i="10" s="1"/>
  <c r="F45" i="11" s="1"/>
  <c r="I45" i="11" s="1"/>
  <c r="D45" i="9"/>
  <c r="G45" i="9" s="1"/>
  <c r="J45" i="9" s="1"/>
  <c r="M45" i="9" s="1"/>
  <c r="F56" i="10"/>
  <c r="I56" i="10" s="1"/>
  <c r="F56" i="11" s="1"/>
  <c r="I56" i="11" s="1"/>
  <c r="D56" i="9"/>
  <c r="G56" i="9" s="1"/>
  <c r="J56" i="9" s="1"/>
  <c r="M56" i="9" s="1"/>
  <c r="F52" i="10"/>
  <c r="I52" i="10" s="1"/>
  <c r="F52" i="11" s="1"/>
  <c r="I52" i="11" s="1"/>
  <c r="D52" i="9"/>
  <c r="G52" i="9" s="1"/>
  <c r="J52" i="9" s="1"/>
  <c r="M52" i="9" s="1"/>
  <c r="F57" i="10"/>
  <c r="I57" i="10" s="1"/>
  <c r="F57" i="11" s="1"/>
  <c r="I57" i="11" s="1"/>
  <c r="D57" i="9"/>
  <c r="G57" i="9" s="1"/>
  <c r="J57" i="9" s="1"/>
  <c r="M57" i="9" s="1"/>
  <c r="F60" i="10"/>
  <c r="I60" i="10" s="1"/>
  <c r="F60" i="11" s="1"/>
  <c r="I60" i="11" s="1"/>
  <c r="D60" i="9"/>
  <c r="G60" i="9" s="1"/>
  <c r="J60" i="9" s="1"/>
  <c r="M60" i="9" s="1"/>
  <c r="F50" i="10"/>
  <c r="I50" i="10" s="1"/>
  <c r="F50" i="11" s="1"/>
  <c r="I50" i="11" s="1"/>
  <c r="D50" i="9"/>
  <c r="G50" i="9" s="1"/>
  <c r="J50" i="9" s="1"/>
  <c r="M50" i="9" s="1"/>
  <c r="F54" i="10"/>
  <c r="I54" i="10" s="1"/>
  <c r="F54" i="11" s="1"/>
  <c r="I54" i="11" s="1"/>
  <c r="D54" i="9"/>
  <c r="G54" i="9" s="1"/>
  <c r="J54" i="9" s="1"/>
  <c r="M54" i="9" s="1"/>
  <c r="F46" i="10"/>
  <c r="I46" i="10" s="1"/>
  <c r="F46" i="11" s="1"/>
  <c r="I46" i="11" s="1"/>
  <c r="D46" i="9"/>
  <c r="G46" i="9" s="1"/>
  <c r="J46" i="9" s="1"/>
  <c r="M46" i="9" s="1"/>
  <c r="C50" i="9"/>
  <c r="E50" i="10"/>
  <c r="G56" i="7"/>
  <c r="J56" i="7"/>
  <c r="D43" i="9"/>
  <c r="G43" i="9" s="1"/>
  <c r="J43" i="9" s="1"/>
  <c r="M43" i="9" s="1"/>
  <c r="F43" i="10"/>
  <c r="I43" i="10" s="1"/>
  <c r="F43" i="11" s="1"/>
  <c r="I43" i="11" s="1"/>
  <c r="F51" i="10"/>
  <c r="I51" i="10" s="1"/>
  <c r="F51" i="11" s="1"/>
  <c r="I51" i="11" s="1"/>
  <c r="D51" i="9"/>
  <c r="G51" i="9" s="1"/>
  <c r="J51" i="9" s="1"/>
  <c r="M51" i="9" s="1"/>
  <c r="D59" i="9"/>
  <c r="G59" i="9" s="1"/>
  <c r="J59" i="9" s="1"/>
  <c r="M59" i="9" s="1"/>
  <c r="F59" i="10"/>
  <c r="I59" i="10" s="1"/>
  <c r="F59" i="11" s="1"/>
  <c r="I59" i="11" s="1"/>
  <c r="D53" i="9"/>
  <c r="G53" i="9" s="1"/>
  <c r="J53" i="9" s="1"/>
  <c r="M53" i="9" s="1"/>
  <c r="F53" i="10"/>
  <c r="I53" i="10" s="1"/>
  <c r="F53" i="11" s="1"/>
  <c r="I53" i="11" s="1"/>
  <c r="F41" i="10"/>
  <c r="I41" i="10" s="1"/>
  <c r="F41" i="11" s="1"/>
  <c r="I41" i="11" s="1"/>
  <c r="D41" i="9"/>
  <c r="G41" i="9" s="1"/>
  <c r="J41" i="9" s="1"/>
  <c r="M41" i="9" s="1"/>
  <c r="F49" i="10"/>
  <c r="I49" i="10" s="1"/>
  <c r="F49" i="11" s="1"/>
  <c r="I49" i="11" s="1"/>
  <c r="D49" i="9"/>
  <c r="G49" i="9" s="1"/>
  <c r="J49" i="9" s="1"/>
  <c r="M49" i="9" s="1"/>
  <c r="F48" i="10"/>
  <c r="I48" i="10" s="1"/>
  <c r="F48" i="11" s="1"/>
  <c r="I48" i="11" s="1"/>
  <c r="D48" i="9"/>
  <c r="G48" i="9" s="1"/>
  <c r="J48" i="9" s="1"/>
  <c r="M48" i="9" s="1"/>
  <c r="F44" i="10"/>
  <c r="I44" i="10" s="1"/>
  <c r="F44" i="11" s="1"/>
  <c r="I44" i="11" s="1"/>
  <c r="D44" i="9"/>
  <c r="G44" i="9" s="1"/>
  <c r="J44" i="9" s="1"/>
  <c r="M44" i="9" s="1"/>
  <c r="C58" i="9" l="1"/>
  <c r="E58" i="10"/>
  <c r="L58" i="7"/>
  <c r="F46" i="9"/>
  <c r="E46" i="9"/>
  <c r="L53" i="7"/>
  <c r="E53" i="10"/>
  <c r="C53" i="9"/>
  <c r="C43" i="9"/>
  <c r="E43" i="10"/>
  <c r="L43" i="7"/>
  <c r="E50" i="9"/>
  <c r="F50" i="9"/>
  <c r="C59" i="9"/>
  <c r="E59" i="10"/>
  <c r="L59" i="7"/>
  <c r="C42" i="9"/>
  <c r="E42" i="10"/>
  <c r="L42" i="7"/>
  <c r="E44" i="10"/>
  <c r="C44" i="9"/>
  <c r="L44" i="7"/>
  <c r="C56" i="9"/>
  <c r="E56" i="10"/>
  <c r="L56" i="7"/>
  <c r="C55" i="9"/>
  <c r="E55" i="10"/>
  <c r="L55" i="7"/>
  <c r="F54" i="9"/>
  <c r="E54" i="9"/>
  <c r="L57" i="7"/>
  <c r="C57" i="9"/>
  <c r="E57" i="10"/>
  <c r="E60" i="10"/>
  <c r="C60" i="9"/>
  <c r="L60" i="7"/>
  <c r="L47" i="7"/>
  <c r="C47" i="9"/>
  <c r="E47" i="10"/>
  <c r="L41" i="7"/>
  <c r="C41" i="9"/>
  <c r="E41" i="10"/>
  <c r="G54" i="10"/>
  <c r="H54" i="10"/>
  <c r="G50" i="10"/>
  <c r="H50" i="10"/>
  <c r="L52" i="7"/>
  <c r="E52" i="10"/>
  <c r="C52" i="9"/>
  <c r="G46" i="10"/>
  <c r="H46" i="10"/>
  <c r="L51" i="7"/>
  <c r="E51" i="10"/>
  <c r="C51" i="9"/>
  <c r="L45" i="7"/>
  <c r="E45" i="10"/>
  <c r="C45" i="9"/>
  <c r="L48" i="7"/>
  <c r="C48" i="9"/>
  <c r="E48" i="10"/>
  <c r="L49" i="7"/>
  <c r="C49" i="9"/>
  <c r="E49" i="10"/>
  <c r="I11" i="8"/>
  <c r="G11" i="8" l="1"/>
  <c r="H11" i="8" s="1"/>
  <c r="G57" i="10"/>
  <c r="H57" i="10"/>
  <c r="E45" i="9"/>
  <c r="F45" i="9"/>
  <c r="G51" i="10"/>
  <c r="H51" i="10"/>
  <c r="F52" i="9"/>
  <c r="E52" i="9"/>
  <c r="E41" i="9"/>
  <c r="F41" i="9"/>
  <c r="F47" i="9"/>
  <c r="I47" i="9" s="1"/>
  <c r="L47" i="9" s="1"/>
  <c r="E47" i="9"/>
  <c r="G60" i="10"/>
  <c r="H60" i="10"/>
  <c r="F55" i="9"/>
  <c r="E55" i="9"/>
  <c r="G42" i="10"/>
  <c r="H42" i="10"/>
  <c r="F59" i="9"/>
  <c r="E59" i="9"/>
  <c r="G43" i="10"/>
  <c r="H43" i="10"/>
  <c r="G58" i="10"/>
  <c r="H58" i="10"/>
  <c r="G48" i="10"/>
  <c r="H48" i="10"/>
  <c r="G52" i="10"/>
  <c r="H52" i="10"/>
  <c r="J54" i="10"/>
  <c r="E54" i="11"/>
  <c r="E42" i="9"/>
  <c r="F42" i="9"/>
  <c r="H50" i="9"/>
  <c r="I50" i="9"/>
  <c r="E58" i="9"/>
  <c r="F58" i="9"/>
  <c r="E49" i="9"/>
  <c r="F49" i="9"/>
  <c r="F51" i="9"/>
  <c r="I51" i="9" s="1"/>
  <c r="L51" i="9" s="1"/>
  <c r="E51" i="9"/>
  <c r="J50" i="10"/>
  <c r="E50" i="11"/>
  <c r="G41" i="10"/>
  <c r="H41" i="10"/>
  <c r="G47" i="10"/>
  <c r="H47" i="10"/>
  <c r="F60" i="9"/>
  <c r="E60" i="9"/>
  <c r="G55" i="10"/>
  <c r="H55" i="10"/>
  <c r="F56" i="9"/>
  <c r="I56" i="9" s="1"/>
  <c r="E56" i="9"/>
  <c r="G59" i="10"/>
  <c r="H59" i="10"/>
  <c r="G53" i="10"/>
  <c r="H53" i="10"/>
  <c r="G45" i="10"/>
  <c r="H45" i="10"/>
  <c r="H54" i="9"/>
  <c r="I54" i="9"/>
  <c r="F44" i="9"/>
  <c r="E44" i="9"/>
  <c r="F43" i="9"/>
  <c r="E43" i="9"/>
  <c r="G49" i="10"/>
  <c r="H49" i="10"/>
  <c r="F48" i="9"/>
  <c r="I48" i="9" s="1"/>
  <c r="E48" i="9"/>
  <c r="J46" i="10"/>
  <c r="E46" i="11"/>
  <c r="E57" i="9"/>
  <c r="F57" i="9"/>
  <c r="G56" i="10"/>
  <c r="H56" i="10"/>
  <c r="G44" i="10"/>
  <c r="H44" i="10"/>
  <c r="E53" i="9"/>
  <c r="F53" i="9"/>
  <c r="H46" i="9"/>
  <c r="I46" i="9"/>
  <c r="I62" i="8"/>
  <c r="D8" i="8"/>
  <c r="F8" i="7"/>
  <c r="F7" i="7"/>
  <c r="E25" i="7"/>
  <c r="J25" i="7" s="1"/>
  <c r="F25" i="7"/>
  <c r="K25" i="7" s="1"/>
  <c r="E26" i="7"/>
  <c r="J26" i="7" s="1"/>
  <c r="F26" i="7"/>
  <c r="K26" i="7" s="1"/>
  <c r="E27" i="7"/>
  <c r="J27" i="7" s="1"/>
  <c r="F27" i="7"/>
  <c r="K27" i="7" s="1"/>
  <c r="E28" i="7"/>
  <c r="J28" i="7" s="1"/>
  <c r="F28" i="7"/>
  <c r="K28" i="7" s="1"/>
  <c r="E29" i="7"/>
  <c r="J29" i="7" s="1"/>
  <c r="F29" i="7"/>
  <c r="K29" i="7" s="1"/>
  <c r="E30" i="7"/>
  <c r="J30" i="7" s="1"/>
  <c r="F30" i="7"/>
  <c r="K30" i="7" s="1"/>
  <c r="E31" i="7"/>
  <c r="J31" i="7" s="1"/>
  <c r="F31" i="7"/>
  <c r="K31" i="7" s="1"/>
  <c r="E32" i="7"/>
  <c r="J32" i="7" s="1"/>
  <c r="F32" i="7"/>
  <c r="K32" i="7" s="1"/>
  <c r="E33" i="7"/>
  <c r="J33" i="7" s="1"/>
  <c r="F33" i="7"/>
  <c r="K33" i="7" s="1"/>
  <c r="E34" i="7"/>
  <c r="J34" i="7" s="1"/>
  <c r="F34" i="7"/>
  <c r="K34" i="7" s="1"/>
  <c r="E35" i="7"/>
  <c r="J35" i="7" s="1"/>
  <c r="F35" i="7"/>
  <c r="K35" i="7" s="1"/>
  <c r="E36" i="7"/>
  <c r="J36" i="7" s="1"/>
  <c r="F36" i="7"/>
  <c r="K36" i="7" s="1"/>
  <c r="E37" i="7"/>
  <c r="J37" i="7" s="1"/>
  <c r="F37" i="7"/>
  <c r="K37" i="7" s="1"/>
  <c r="E38" i="7"/>
  <c r="J38" i="7" s="1"/>
  <c r="F38" i="7"/>
  <c r="K38" i="7" s="1"/>
  <c r="E39" i="7"/>
  <c r="J39" i="7" s="1"/>
  <c r="F39" i="7"/>
  <c r="K39" i="7" s="1"/>
  <c r="E40" i="7"/>
  <c r="J40" i="7" s="1"/>
  <c r="F40" i="7"/>
  <c r="K40" i="7" s="1"/>
  <c r="H44" i="9" l="1"/>
  <c r="I44" i="9"/>
  <c r="I43" i="9"/>
  <c r="L43" i="9" s="1"/>
  <c r="H43" i="9"/>
  <c r="L56" i="9"/>
  <c r="I53" i="9"/>
  <c r="L53" i="9" s="1"/>
  <c r="H53" i="9"/>
  <c r="J56" i="10"/>
  <c r="E56" i="11"/>
  <c r="G46" i="11"/>
  <c r="H46" i="11"/>
  <c r="E49" i="11"/>
  <c r="J49" i="10"/>
  <c r="E45" i="11"/>
  <c r="J45" i="10"/>
  <c r="E59" i="11"/>
  <c r="J59" i="10"/>
  <c r="E55" i="11"/>
  <c r="J55" i="10"/>
  <c r="E47" i="11"/>
  <c r="J47" i="10"/>
  <c r="G50" i="11"/>
  <c r="H50" i="11"/>
  <c r="I49" i="9"/>
  <c r="H49" i="9"/>
  <c r="L50" i="9"/>
  <c r="K50" i="9"/>
  <c r="G54" i="11"/>
  <c r="H54" i="11"/>
  <c r="J48" i="10"/>
  <c r="E48" i="11"/>
  <c r="E43" i="11"/>
  <c r="J43" i="10"/>
  <c r="J42" i="10"/>
  <c r="E42" i="11"/>
  <c r="J60" i="10"/>
  <c r="E60" i="11"/>
  <c r="I41" i="9"/>
  <c r="L41" i="9" s="1"/>
  <c r="H41" i="9"/>
  <c r="E51" i="11"/>
  <c r="J51" i="10"/>
  <c r="E57" i="11"/>
  <c r="J57" i="10"/>
  <c r="L48" i="9"/>
  <c r="H60" i="9"/>
  <c r="I60" i="9"/>
  <c r="I59" i="9"/>
  <c r="H59" i="9"/>
  <c r="I55" i="9"/>
  <c r="H55" i="9"/>
  <c r="H52" i="9"/>
  <c r="I52" i="9"/>
  <c r="L46" i="9"/>
  <c r="K46" i="9"/>
  <c r="J44" i="10"/>
  <c r="E44" i="11"/>
  <c r="I57" i="9"/>
  <c r="L57" i="9" s="1"/>
  <c r="H57" i="9"/>
  <c r="L54" i="9"/>
  <c r="K54" i="9"/>
  <c r="E53" i="11"/>
  <c r="J53" i="10"/>
  <c r="E41" i="11"/>
  <c r="J41" i="10"/>
  <c r="H58" i="9"/>
  <c r="I58" i="9"/>
  <c r="H42" i="9"/>
  <c r="I42" i="9"/>
  <c r="J52" i="10"/>
  <c r="E52" i="11"/>
  <c r="J58" i="10"/>
  <c r="E58" i="11"/>
  <c r="I45" i="9"/>
  <c r="L45" i="9" s="1"/>
  <c r="H45" i="9"/>
  <c r="H48" i="9"/>
  <c r="K48" i="9" s="1"/>
  <c r="H56" i="9"/>
  <c r="K56" i="9" s="1"/>
  <c r="H51" i="9"/>
  <c r="K51" i="9" s="1"/>
  <c r="N51" i="9" s="1"/>
  <c r="H47" i="9"/>
  <c r="K47" i="9" s="1"/>
  <c r="N47" i="9" s="1"/>
  <c r="G62" i="8"/>
  <c r="J62" i="8" s="1"/>
  <c r="G25" i="7"/>
  <c r="L25" i="7" s="1"/>
  <c r="G26" i="7"/>
  <c r="L26" i="7" s="1"/>
  <c r="G27" i="7"/>
  <c r="L27" i="7" s="1"/>
  <c r="G28" i="7"/>
  <c r="L28" i="7" s="1"/>
  <c r="G29" i="7"/>
  <c r="L29" i="7" s="1"/>
  <c r="G30" i="7"/>
  <c r="L30" i="7" s="1"/>
  <c r="G31" i="7"/>
  <c r="L31" i="7" s="1"/>
  <c r="G32" i="7"/>
  <c r="L32" i="7" s="1"/>
  <c r="G33" i="7"/>
  <c r="L33" i="7" s="1"/>
  <c r="G34" i="7"/>
  <c r="L34" i="7" s="1"/>
  <c r="G35" i="7"/>
  <c r="L35" i="7" s="1"/>
  <c r="G36" i="7"/>
  <c r="L36" i="7" s="1"/>
  <c r="G37" i="7"/>
  <c r="L37" i="7" s="1"/>
  <c r="G38" i="7"/>
  <c r="L38" i="7" s="1"/>
  <c r="G39" i="7"/>
  <c r="L39" i="7" s="1"/>
  <c r="G40" i="7"/>
  <c r="L40" i="7" s="1"/>
  <c r="C25" i="9"/>
  <c r="F25" i="9" s="1"/>
  <c r="I25" i="9" s="1"/>
  <c r="L25" i="9" s="1"/>
  <c r="C32" i="9"/>
  <c r="F32" i="9" s="1"/>
  <c r="E34" i="10"/>
  <c r="H34" i="10" s="1"/>
  <c r="E34" i="11" s="1"/>
  <c r="H34" i="11" s="1"/>
  <c r="E35" i="10"/>
  <c r="H35" i="10" s="1"/>
  <c r="E35" i="11" s="1"/>
  <c r="H35" i="11" s="1"/>
  <c r="C38" i="9"/>
  <c r="F38" i="9" s="1"/>
  <c r="I38" i="9" s="1"/>
  <c r="C39" i="9"/>
  <c r="F39" i="9" s="1"/>
  <c r="I39" i="9" s="1"/>
  <c r="L39" i="9" s="1"/>
  <c r="F28" i="10"/>
  <c r="I28" i="10" s="1"/>
  <c r="F28" i="11" s="1"/>
  <c r="I28" i="11" s="1"/>
  <c r="F29" i="10"/>
  <c r="I29" i="10" s="1"/>
  <c r="F29" i="11" s="1"/>
  <c r="I29" i="11" s="1"/>
  <c r="D33" i="9"/>
  <c r="G33" i="9" s="1"/>
  <c r="J33" i="9" s="1"/>
  <c r="M33" i="9" s="1"/>
  <c r="D35" i="9"/>
  <c r="G35" i="9" s="1"/>
  <c r="J35" i="9" s="1"/>
  <c r="M35" i="9" s="1"/>
  <c r="F39" i="10"/>
  <c r="I39" i="10" s="1"/>
  <c r="F39" i="11" s="1"/>
  <c r="I39" i="11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B36" i="7"/>
  <c r="B36" i="10" s="1"/>
  <c r="B37" i="7"/>
  <c r="B37" i="9" s="1"/>
  <c r="B38" i="7"/>
  <c r="B38" i="9" s="1"/>
  <c r="B39" i="7"/>
  <c r="B39" i="10" s="1"/>
  <c r="B40" i="7"/>
  <c r="B40" i="11" s="1"/>
  <c r="B30" i="7"/>
  <c r="B30" i="10" s="1"/>
  <c r="B31" i="7"/>
  <c r="B31" i="10" s="1"/>
  <c r="B32" i="7"/>
  <c r="B32" i="9" s="1"/>
  <c r="B33" i="7"/>
  <c r="B33" i="10" s="1"/>
  <c r="B34" i="7"/>
  <c r="B34" i="10" s="1"/>
  <c r="B35" i="7"/>
  <c r="B35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D62" i="7"/>
  <c r="C62" i="7"/>
  <c r="L1" i="7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B29" i="7"/>
  <c r="B29" i="11" s="1"/>
  <c r="B28" i="7"/>
  <c r="B28" i="9" s="1"/>
  <c r="B27" i="7"/>
  <c r="B27" i="11" s="1"/>
  <c r="B26" i="7"/>
  <c r="B26" i="11" s="1"/>
  <c r="B25" i="7"/>
  <c r="B25" i="9" s="1"/>
  <c r="B24" i="7"/>
  <c r="B24" i="10" s="1"/>
  <c r="B23" i="7"/>
  <c r="B23" i="11" s="1"/>
  <c r="B22" i="7"/>
  <c r="B22" i="9" s="1"/>
  <c r="B21" i="7"/>
  <c r="B20" i="7"/>
  <c r="B20" i="9" s="1"/>
  <c r="B19" i="7"/>
  <c r="B19" i="10" s="1"/>
  <c r="B18" i="7"/>
  <c r="B18" i="9" s="1"/>
  <c r="B17" i="7"/>
  <c r="B17" i="10" s="1"/>
  <c r="B16" i="7"/>
  <c r="B16" i="9" s="1"/>
  <c r="B15" i="7"/>
  <c r="B15" i="9" s="1"/>
  <c r="B14" i="7"/>
  <c r="B14" i="9" s="1"/>
  <c r="B13" i="7"/>
  <c r="B13" i="9" s="1"/>
  <c r="B12" i="7"/>
  <c r="B12" i="11" s="1"/>
  <c r="B11" i="7"/>
  <c r="B11" i="10" s="1"/>
  <c r="D62" i="10"/>
  <c r="C6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D62" i="11"/>
  <c r="C62" i="11"/>
  <c r="N62" i="7"/>
  <c r="M62" i="7"/>
  <c r="I62" i="7"/>
  <c r="H62" i="7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N54" i="9" l="1"/>
  <c r="K41" i="9"/>
  <c r="N50" i="9"/>
  <c r="K53" i="9"/>
  <c r="N53" i="9" s="1"/>
  <c r="N46" i="9"/>
  <c r="J54" i="11"/>
  <c r="J50" i="11"/>
  <c r="J46" i="11"/>
  <c r="K43" i="9"/>
  <c r="N43" i="9" s="1"/>
  <c r="L59" i="9"/>
  <c r="K59" i="9"/>
  <c r="G52" i="11"/>
  <c r="H52" i="11"/>
  <c r="L58" i="9"/>
  <c r="K58" i="9"/>
  <c r="K60" i="9"/>
  <c r="L60" i="9"/>
  <c r="G51" i="11"/>
  <c r="H51" i="11"/>
  <c r="G43" i="11"/>
  <c r="H43" i="11"/>
  <c r="K49" i="9"/>
  <c r="L49" i="9"/>
  <c r="G47" i="11"/>
  <c r="H47" i="11"/>
  <c r="G59" i="11"/>
  <c r="H59" i="11"/>
  <c r="G49" i="11"/>
  <c r="H49" i="11"/>
  <c r="K45" i="9"/>
  <c r="N45" i="9" s="1"/>
  <c r="K57" i="9"/>
  <c r="N57" i="9" s="1"/>
  <c r="G60" i="11"/>
  <c r="H60" i="11"/>
  <c r="G58" i="11"/>
  <c r="H58" i="11"/>
  <c r="L42" i="9"/>
  <c r="K42" i="9"/>
  <c r="G44" i="11"/>
  <c r="H44" i="11"/>
  <c r="K52" i="9"/>
  <c r="L52" i="9"/>
  <c r="G57" i="11"/>
  <c r="H57" i="11"/>
  <c r="G55" i="11"/>
  <c r="H55" i="11"/>
  <c r="G45" i="11"/>
  <c r="H45" i="11"/>
  <c r="N56" i="9"/>
  <c r="N48" i="9"/>
  <c r="N41" i="9"/>
  <c r="G41" i="11"/>
  <c r="H41" i="11"/>
  <c r="G56" i="11"/>
  <c r="H56" i="11"/>
  <c r="K44" i="9"/>
  <c r="L44" i="9"/>
  <c r="G53" i="11"/>
  <c r="H53" i="11"/>
  <c r="L55" i="9"/>
  <c r="K55" i="9"/>
  <c r="G42" i="11"/>
  <c r="H42" i="11"/>
  <c r="G48" i="11"/>
  <c r="H48" i="11"/>
  <c r="B25" i="11"/>
  <c r="B32" i="10"/>
  <c r="B33" i="9"/>
  <c r="B29" i="9"/>
  <c r="B25" i="10"/>
  <c r="B11" i="11"/>
  <c r="B13" i="10"/>
  <c r="B13" i="11"/>
  <c r="B11" i="9"/>
  <c r="B26" i="9"/>
  <c r="F25" i="10"/>
  <c r="I25" i="10" s="1"/>
  <c r="F25" i="11" s="1"/>
  <c r="I25" i="11" s="1"/>
  <c r="D25" i="9"/>
  <c r="G25" i="9" s="1"/>
  <c r="J25" i="9" s="1"/>
  <c r="M25" i="9" s="1"/>
  <c r="F40" i="10"/>
  <c r="I40" i="10" s="1"/>
  <c r="F40" i="11" s="1"/>
  <c r="I40" i="11" s="1"/>
  <c r="C40" i="9"/>
  <c r="F40" i="9" s="1"/>
  <c r="I40" i="9" s="1"/>
  <c r="L40" i="9" s="1"/>
  <c r="E40" i="10"/>
  <c r="H40" i="10" s="1"/>
  <c r="E40" i="11" s="1"/>
  <c r="E30" i="10"/>
  <c r="H30" i="10" s="1"/>
  <c r="C30" i="9"/>
  <c r="F30" i="9" s="1"/>
  <c r="I30" i="9" s="1"/>
  <c r="L30" i="9" s="1"/>
  <c r="F32" i="10"/>
  <c r="I32" i="10" s="1"/>
  <c r="F32" i="11" s="1"/>
  <c r="I32" i="11" s="1"/>
  <c r="D32" i="9"/>
  <c r="G32" i="9" s="1"/>
  <c r="J32" i="9" s="1"/>
  <c r="M32" i="9" s="1"/>
  <c r="B34" i="9"/>
  <c r="B28" i="10"/>
  <c r="B27" i="9"/>
  <c r="B28" i="11"/>
  <c r="B34" i="11"/>
  <c r="B37" i="11"/>
  <c r="B26" i="10"/>
  <c r="C37" i="9"/>
  <c r="F37" i="9" s="1"/>
  <c r="I37" i="9" s="1"/>
  <c r="L37" i="9" s="1"/>
  <c r="E37" i="10"/>
  <c r="H37" i="10" s="1"/>
  <c r="E37" i="11" s="1"/>
  <c r="H37" i="11" s="1"/>
  <c r="E39" i="10"/>
  <c r="H39" i="10" s="1"/>
  <c r="E39" i="11" s="1"/>
  <c r="H39" i="11" s="1"/>
  <c r="B30" i="9"/>
  <c r="B35" i="10"/>
  <c r="B29" i="10"/>
  <c r="B37" i="10"/>
  <c r="B12" i="9"/>
  <c r="B30" i="11"/>
  <c r="B27" i="10"/>
  <c r="B32" i="11"/>
  <c r="B40" i="9"/>
  <c r="B12" i="10"/>
  <c r="E33" i="10"/>
  <c r="H33" i="10" s="1"/>
  <c r="E33" i="11" s="1"/>
  <c r="H33" i="11" s="1"/>
  <c r="C33" i="9"/>
  <c r="F33" i="9" s="1"/>
  <c r="E31" i="10"/>
  <c r="H31" i="10" s="1"/>
  <c r="E31" i="11" s="1"/>
  <c r="H31" i="11" s="1"/>
  <c r="C31" i="9"/>
  <c r="F31" i="9" s="1"/>
  <c r="I31" i="9" s="1"/>
  <c r="L31" i="9" s="1"/>
  <c r="C29" i="9"/>
  <c r="F29" i="9" s="1"/>
  <c r="E29" i="10"/>
  <c r="H29" i="10" s="1"/>
  <c r="E29" i="11" s="1"/>
  <c r="H29" i="11" s="1"/>
  <c r="D28" i="9"/>
  <c r="G28" i="9" s="1"/>
  <c r="J28" i="9" s="1"/>
  <c r="M28" i="9" s="1"/>
  <c r="B39" i="9"/>
  <c r="E32" i="10"/>
  <c r="H32" i="10" s="1"/>
  <c r="E32" i="11" s="1"/>
  <c r="H32" i="11" s="1"/>
  <c r="B35" i="9"/>
  <c r="B40" i="10"/>
  <c r="B23" i="9"/>
  <c r="B24" i="11"/>
  <c r="B23" i="10"/>
  <c r="B31" i="9"/>
  <c r="B33" i="11"/>
  <c r="B31" i="11"/>
  <c r="F35" i="10"/>
  <c r="I35" i="10" s="1"/>
  <c r="F35" i="11" s="1"/>
  <c r="I35" i="11" s="1"/>
  <c r="B36" i="9"/>
  <c r="B36" i="11"/>
  <c r="B24" i="9"/>
  <c r="L38" i="9"/>
  <c r="E38" i="10"/>
  <c r="D36" i="9"/>
  <c r="G36" i="9" s="1"/>
  <c r="J36" i="9" s="1"/>
  <c r="M36" i="9" s="1"/>
  <c r="F36" i="10"/>
  <c r="I36" i="10" s="1"/>
  <c r="F36" i="11" s="1"/>
  <c r="I36" i="11" s="1"/>
  <c r="B17" i="11"/>
  <c r="B17" i="9"/>
  <c r="B21" i="11"/>
  <c r="B21" i="9"/>
  <c r="F27" i="10"/>
  <c r="I27" i="10" s="1"/>
  <c r="F27" i="11" s="1"/>
  <c r="I27" i="11" s="1"/>
  <c r="D27" i="9"/>
  <c r="G27" i="9" s="1"/>
  <c r="J27" i="9" s="1"/>
  <c r="M27" i="9" s="1"/>
  <c r="D26" i="9"/>
  <c r="G26" i="9" s="1"/>
  <c r="J26" i="9" s="1"/>
  <c r="M26" i="9" s="1"/>
  <c r="F26" i="10"/>
  <c r="I26" i="10" s="1"/>
  <c r="F26" i="11" s="1"/>
  <c r="I26" i="11" s="1"/>
  <c r="C27" i="9"/>
  <c r="B16" i="10"/>
  <c r="B16" i="11"/>
  <c r="B20" i="10"/>
  <c r="B20" i="11"/>
  <c r="E27" i="10"/>
  <c r="F33" i="10"/>
  <c r="I33" i="10" s="1"/>
  <c r="F33" i="11" s="1"/>
  <c r="I33" i="11" s="1"/>
  <c r="F31" i="10"/>
  <c r="I31" i="10" s="1"/>
  <c r="F31" i="11" s="1"/>
  <c r="I31" i="11" s="1"/>
  <c r="D37" i="9"/>
  <c r="B19" i="11"/>
  <c r="B15" i="10"/>
  <c r="B15" i="11"/>
  <c r="D34" i="9"/>
  <c r="G34" i="9" s="1"/>
  <c r="J34" i="9" s="1"/>
  <c r="M34" i="9" s="1"/>
  <c r="F34" i="10"/>
  <c r="I34" i="10" s="1"/>
  <c r="F34" i="11" s="1"/>
  <c r="E26" i="10"/>
  <c r="C26" i="9"/>
  <c r="B14" i="11"/>
  <c r="B14" i="10"/>
  <c r="B18" i="11"/>
  <c r="B18" i="10"/>
  <c r="B22" i="11"/>
  <c r="B22" i="10"/>
  <c r="B38" i="11"/>
  <c r="B38" i="10"/>
  <c r="C34" i="9"/>
  <c r="I32" i="9"/>
  <c r="C35" i="9"/>
  <c r="D29" i="9"/>
  <c r="G29" i="9" s="1"/>
  <c r="J29" i="9" s="1"/>
  <c r="M29" i="9" s="1"/>
  <c r="D31" i="9"/>
  <c r="G31" i="9" s="1"/>
  <c r="J31" i="9" s="1"/>
  <c r="F37" i="10"/>
  <c r="D39" i="9"/>
  <c r="G39" i="9" s="1"/>
  <c r="E25" i="10"/>
  <c r="B21" i="10"/>
  <c r="B39" i="11"/>
  <c r="B19" i="9"/>
  <c r="J48" i="11" l="1"/>
  <c r="N44" i="9"/>
  <c r="J41" i="11"/>
  <c r="J55" i="11"/>
  <c r="N52" i="9"/>
  <c r="N42" i="9"/>
  <c r="J60" i="11"/>
  <c r="J49" i="11"/>
  <c r="J47" i="11"/>
  <c r="J43" i="11"/>
  <c r="N60" i="9"/>
  <c r="J52" i="11"/>
  <c r="J53" i="11"/>
  <c r="J44" i="11"/>
  <c r="N49" i="9"/>
  <c r="N58" i="9"/>
  <c r="J42" i="11"/>
  <c r="J56" i="11"/>
  <c r="J45" i="11"/>
  <c r="J57" i="11"/>
  <c r="J58" i="11"/>
  <c r="J59" i="11"/>
  <c r="J51" i="11"/>
  <c r="N59" i="9"/>
  <c r="N55" i="9"/>
  <c r="E25" i="9"/>
  <c r="H25" i="9" s="1"/>
  <c r="K25" i="9" s="1"/>
  <c r="N25" i="9" s="1"/>
  <c r="G39" i="10"/>
  <c r="J39" i="10" s="1"/>
  <c r="G39" i="11" s="1"/>
  <c r="J39" i="11" s="1"/>
  <c r="D40" i="9"/>
  <c r="G40" i="9" s="1"/>
  <c r="J40" i="9" s="1"/>
  <c r="M40" i="9" s="1"/>
  <c r="G40" i="10"/>
  <c r="J40" i="10" s="1"/>
  <c r="G40" i="11" s="1"/>
  <c r="G29" i="10"/>
  <c r="J29" i="10" s="1"/>
  <c r="G29" i="11" s="1"/>
  <c r="J29" i="11" s="1"/>
  <c r="E33" i="9"/>
  <c r="H33" i="9" s="1"/>
  <c r="G31" i="10"/>
  <c r="J31" i="10" s="1"/>
  <c r="G31" i="11" s="1"/>
  <c r="J31" i="11" s="1"/>
  <c r="F30" i="10"/>
  <c r="D30" i="9"/>
  <c r="G34" i="10"/>
  <c r="J34" i="10" s="1"/>
  <c r="G34" i="11" s="1"/>
  <c r="G35" i="10"/>
  <c r="J35" i="10" s="1"/>
  <c r="G35" i="11" s="1"/>
  <c r="J35" i="11" s="1"/>
  <c r="G33" i="10"/>
  <c r="J33" i="10" s="1"/>
  <c r="G33" i="11" s="1"/>
  <c r="J33" i="11" s="1"/>
  <c r="E31" i="9"/>
  <c r="H31" i="9" s="1"/>
  <c r="K31" i="9" s="1"/>
  <c r="E32" i="9"/>
  <c r="H32" i="9" s="1"/>
  <c r="K32" i="9" s="1"/>
  <c r="G32" i="10"/>
  <c r="J32" i="10" s="1"/>
  <c r="G32" i="11" s="1"/>
  <c r="J32" i="11" s="1"/>
  <c r="J39" i="9"/>
  <c r="L32" i="9"/>
  <c r="M31" i="9"/>
  <c r="I34" i="11"/>
  <c r="G37" i="9"/>
  <c r="E37" i="9"/>
  <c r="E30" i="11"/>
  <c r="H40" i="11"/>
  <c r="H38" i="10"/>
  <c r="I37" i="10"/>
  <c r="G37" i="10"/>
  <c r="F35" i="9"/>
  <c r="E35" i="9"/>
  <c r="H26" i="10"/>
  <c r="G26" i="10"/>
  <c r="I33" i="9"/>
  <c r="I29" i="9"/>
  <c r="E39" i="9"/>
  <c r="H39" i="9" s="1"/>
  <c r="H25" i="10"/>
  <c r="G25" i="10"/>
  <c r="C36" i="9"/>
  <c r="E36" i="10"/>
  <c r="E26" i="9"/>
  <c r="F26" i="9"/>
  <c r="F34" i="9"/>
  <c r="E34" i="9"/>
  <c r="D38" i="9"/>
  <c r="F38" i="10"/>
  <c r="I38" i="10" s="1"/>
  <c r="F38" i="11" s="1"/>
  <c r="I38" i="11" s="1"/>
  <c r="C28" i="9"/>
  <c r="E28" i="10"/>
  <c r="H27" i="10"/>
  <c r="G27" i="10"/>
  <c r="F27" i="9"/>
  <c r="E27" i="9"/>
  <c r="E29" i="9"/>
  <c r="H29" i="9" s="1"/>
  <c r="E40" i="9" l="1"/>
  <c r="H40" i="9" s="1"/>
  <c r="K40" i="9" s="1"/>
  <c r="N40" i="9" s="1"/>
  <c r="I30" i="10"/>
  <c r="G30" i="10"/>
  <c r="E30" i="9"/>
  <c r="G30" i="9"/>
  <c r="J34" i="11"/>
  <c r="H28" i="10"/>
  <c r="G28" i="10"/>
  <c r="H27" i="9"/>
  <c r="I27" i="9"/>
  <c r="H26" i="9"/>
  <c r="I26" i="9"/>
  <c r="E25" i="11"/>
  <c r="J25" i="10"/>
  <c r="M39" i="9"/>
  <c r="K39" i="9"/>
  <c r="F28" i="9"/>
  <c r="E28" i="9"/>
  <c r="G38" i="9"/>
  <c r="E38" i="9"/>
  <c r="E36" i="9"/>
  <c r="F36" i="9"/>
  <c r="K33" i="9"/>
  <c r="L33" i="9"/>
  <c r="E26" i="11"/>
  <c r="J26" i="10"/>
  <c r="F37" i="11"/>
  <c r="J37" i="10"/>
  <c r="H37" i="9"/>
  <c r="J37" i="9"/>
  <c r="G38" i="10"/>
  <c r="J38" i="10" s="1"/>
  <c r="N31" i="9"/>
  <c r="E27" i="11"/>
  <c r="J27" i="10"/>
  <c r="H36" i="10"/>
  <c r="G36" i="10"/>
  <c r="I34" i="9"/>
  <c r="H34" i="9"/>
  <c r="L29" i="9"/>
  <c r="K29" i="9"/>
  <c r="I35" i="9"/>
  <c r="H35" i="9"/>
  <c r="E38" i="11"/>
  <c r="H30" i="11"/>
  <c r="N32" i="9"/>
  <c r="J40" i="11"/>
  <c r="H30" i="9" l="1"/>
  <c r="J30" i="9"/>
  <c r="F30" i="11"/>
  <c r="J30" i="10"/>
  <c r="N29" i="9"/>
  <c r="N39" i="9"/>
  <c r="N33" i="9"/>
  <c r="L35" i="9"/>
  <c r="K35" i="9"/>
  <c r="I36" i="9"/>
  <c r="H36" i="9"/>
  <c r="J38" i="9"/>
  <c r="H38" i="9"/>
  <c r="G25" i="11"/>
  <c r="H25" i="11"/>
  <c r="G38" i="11"/>
  <c r="H38" i="11"/>
  <c r="E36" i="11"/>
  <c r="J36" i="10"/>
  <c r="G26" i="11"/>
  <c r="H26" i="11"/>
  <c r="M37" i="9"/>
  <c r="K37" i="9"/>
  <c r="H28" i="9"/>
  <c r="I28" i="9"/>
  <c r="E28" i="11"/>
  <c r="J28" i="10"/>
  <c r="L34" i="9"/>
  <c r="K34" i="9"/>
  <c r="H27" i="11"/>
  <c r="G27" i="11"/>
  <c r="I37" i="11"/>
  <c r="G37" i="11"/>
  <c r="L26" i="9"/>
  <c r="K26" i="9"/>
  <c r="K27" i="9"/>
  <c r="L27" i="9"/>
  <c r="K30" i="9" l="1"/>
  <c r="M30" i="9"/>
  <c r="I30" i="11"/>
  <c r="G30" i="11"/>
  <c r="J37" i="11"/>
  <c r="J27" i="11"/>
  <c r="J26" i="11"/>
  <c r="N35" i="9"/>
  <c r="N26" i="9"/>
  <c r="N34" i="9"/>
  <c r="N37" i="9"/>
  <c r="L28" i="9"/>
  <c r="K28" i="9"/>
  <c r="G36" i="11"/>
  <c r="H36" i="11"/>
  <c r="M38" i="9"/>
  <c r="K38" i="9"/>
  <c r="L36" i="9"/>
  <c r="K36" i="9"/>
  <c r="J25" i="11"/>
  <c r="G28" i="11"/>
  <c r="H28" i="11"/>
  <c r="N27" i="9"/>
  <c r="J38" i="11"/>
  <c r="N30" i="9" l="1"/>
  <c r="J30" i="11"/>
  <c r="N36" i="9"/>
  <c r="N28" i="9"/>
  <c r="J36" i="11"/>
  <c r="J28" i="11"/>
  <c r="N38" i="9"/>
  <c r="D62" i="8" l="1"/>
  <c r="C61" i="8"/>
  <c r="E16" i="7" l="1"/>
  <c r="J16" i="7" s="1"/>
  <c r="F24" i="7"/>
  <c r="K24" i="7" s="1"/>
  <c r="E18" i="7"/>
  <c r="J18" i="7" s="1"/>
  <c r="F15" i="7"/>
  <c r="K15" i="7" s="1"/>
  <c r="E15" i="7"/>
  <c r="J15" i="7" s="1"/>
  <c r="F12" i="7"/>
  <c r="K12" i="7" s="1"/>
  <c r="E20" i="7"/>
  <c r="J20" i="7" s="1"/>
  <c r="F22" i="7"/>
  <c r="K22" i="7" s="1"/>
  <c r="F23" i="7"/>
  <c r="K23" i="7" s="1"/>
  <c r="F13" i="7"/>
  <c r="K13" i="7" s="1"/>
  <c r="E13" i="7"/>
  <c r="J13" i="7" s="1"/>
  <c r="F21" i="7"/>
  <c r="K21" i="7" s="1"/>
  <c r="E19" i="7"/>
  <c r="J19" i="7" s="1"/>
  <c r="F18" i="7"/>
  <c r="K18" i="7" s="1"/>
  <c r="E21" i="7"/>
  <c r="J21" i="7" s="1"/>
  <c r="F11" i="7"/>
  <c r="F16" i="7"/>
  <c r="K16" i="7" s="1"/>
  <c r="F19" i="7"/>
  <c r="K19" i="7" s="1"/>
  <c r="E14" i="7"/>
  <c r="J14" i="7" s="1"/>
  <c r="E17" i="7"/>
  <c r="J17" i="7" s="1"/>
  <c r="F14" i="7"/>
  <c r="K14" i="7" s="1"/>
  <c r="F20" i="7"/>
  <c r="K20" i="7" s="1"/>
  <c r="E12" i="7"/>
  <c r="J12" i="7" s="1"/>
  <c r="F17" i="7"/>
  <c r="K17" i="7" s="1"/>
  <c r="K11" i="7" l="1"/>
  <c r="K62" i="7" s="1"/>
  <c r="F62" i="7"/>
  <c r="H62" i="8"/>
  <c r="F24" i="10"/>
  <c r="I24" i="10" s="1"/>
  <c r="F24" i="11" s="1"/>
  <c r="I24" i="11" s="1"/>
  <c r="D24" i="9"/>
  <c r="G24" i="9" s="1"/>
  <c r="J24" i="9" s="1"/>
  <c r="M24" i="9" s="1"/>
  <c r="E23" i="7"/>
  <c r="J23" i="7" s="1"/>
  <c r="F23" i="10"/>
  <c r="I23" i="10" s="1"/>
  <c r="F23" i="11" s="1"/>
  <c r="I23" i="11" s="1"/>
  <c r="D23" i="9"/>
  <c r="G23" i="9" s="1"/>
  <c r="J23" i="9" s="1"/>
  <c r="M23" i="9" s="1"/>
  <c r="E24" i="7"/>
  <c r="J24" i="7" s="1"/>
  <c r="D22" i="9"/>
  <c r="G22" i="9" s="1"/>
  <c r="J22" i="9" s="1"/>
  <c r="M22" i="9" s="1"/>
  <c r="F22" i="10"/>
  <c r="I22" i="10" s="1"/>
  <c r="F22" i="11" s="1"/>
  <c r="I22" i="11" s="1"/>
  <c r="E22" i="7"/>
  <c r="J22" i="7" s="1"/>
  <c r="E11" i="7"/>
  <c r="D14" i="9"/>
  <c r="G14" i="9" s="1"/>
  <c r="J14" i="9" s="1"/>
  <c r="M14" i="9" s="1"/>
  <c r="F16" i="10"/>
  <c r="I16" i="10" s="1"/>
  <c r="F16" i="11" s="1"/>
  <c r="I16" i="11" s="1"/>
  <c r="G13" i="7"/>
  <c r="L13" i="7" s="1"/>
  <c r="G17" i="7"/>
  <c r="L17" i="7" s="1"/>
  <c r="J11" i="7" l="1"/>
  <c r="J62" i="7" s="1"/>
  <c r="E62" i="7"/>
  <c r="C22" i="9"/>
  <c r="E22" i="10"/>
  <c r="E24" i="10"/>
  <c r="C24" i="9"/>
  <c r="C23" i="9"/>
  <c r="E23" i="10"/>
  <c r="G22" i="7"/>
  <c r="L22" i="7" s="1"/>
  <c r="G24" i="7"/>
  <c r="L24" i="7" s="1"/>
  <c r="G23" i="7"/>
  <c r="L23" i="7" s="1"/>
  <c r="G11" i="7"/>
  <c r="G12" i="7"/>
  <c r="L12" i="7" s="1"/>
  <c r="G15" i="7"/>
  <c r="L15" i="7" s="1"/>
  <c r="G18" i="7"/>
  <c r="L18" i="7" s="1"/>
  <c r="G16" i="7"/>
  <c r="L16" i="7" s="1"/>
  <c r="G21" i="7"/>
  <c r="L21" i="7" s="1"/>
  <c r="G20" i="7"/>
  <c r="L20" i="7" s="1"/>
  <c r="G19" i="7"/>
  <c r="L19" i="7" s="1"/>
  <c r="G14" i="7"/>
  <c r="L14" i="7" s="1"/>
  <c r="C20" i="9"/>
  <c r="F20" i="9" s="1"/>
  <c r="I20" i="9" s="1"/>
  <c r="L20" i="9" s="1"/>
  <c r="D19" i="9"/>
  <c r="G19" i="9" s="1"/>
  <c r="J19" i="9" s="1"/>
  <c r="M19" i="9" s="1"/>
  <c r="F19" i="10"/>
  <c r="I19" i="10" s="1"/>
  <c r="F19" i="11" s="1"/>
  <c r="I19" i="11" s="1"/>
  <c r="F18" i="10"/>
  <c r="I18" i="10" s="1"/>
  <c r="F18" i="11" s="1"/>
  <c r="I18" i="11" s="1"/>
  <c r="D18" i="9"/>
  <c r="G18" i="9" s="1"/>
  <c r="J18" i="9" s="1"/>
  <c r="M18" i="9" s="1"/>
  <c r="D16" i="9"/>
  <c r="G16" i="9" s="1"/>
  <c r="J16" i="9" s="1"/>
  <c r="M16" i="9" s="1"/>
  <c r="D13" i="9"/>
  <c r="G13" i="9" s="1"/>
  <c r="J13" i="9" s="1"/>
  <c r="M13" i="9" s="1"/>
  <c r="D12" i="9"/>
  <c r="G12" i="9" s="1"/>
  <c r="J12" i="9" s="1"/>
  <c r="M12" i="9" s="1"/>
  <c r="F12" i="10"/>
  <c r="I12" i="10" s="1"/>
  <c r="F12" i="11" s="1"/>
  <c r="I12" i="11" s="1"/>
  <c r="D15" i="9"/>
  <c r="G15" i="9" s="1"/>
  <c r="J15" i="9" s="1"/>
  <c r="M15" i="9" s="1"/>
  <c r="F15" i="10"/>
  <c r="I15" i="10" s="1"/>
  <c r="F15" i="11" s="1"/>
  <c r="I15" i="11" s="1"/>
  <c r="D21" i="9"/>
  <c r="G21" i="9" s="1"/>
  <c r="J21" i="9" s="1"/>
  <c r="M21" i="9" s="1"/>
  <c r="F21" i="10"/>
  <c r="I21" i="10" s="1"/>
  <c r="F21" i="11" s="1"/>
  <c r="I21" i="11" s="1"/>
  <c r="F20" i="10"/>
  <c r="I20" i="10" s="1"/>
  <c r="F20" i="11" s="1"/>
  <c r="I20" i="11" s="1"/>
  <c r="D20" i="9"/>
  <c r="G20" i="9" s="1"/>
  <c r="J20" i="9" s="1"/>
  <c r="M20" i="9" s="1"/>
  <c r="F14" i="10"/>
  <c r="I14" i="10" s="1"/>
  <c r="F14" i="11" s="1"/>
  <c r="I14" i="11" s="1"/>
  <c r="E17" i="10"/>
  <c r="C17" i="9"/>
  <c r="C14" i="9"/>
  <c r="E14" i="10"/>
  <c r="C15" i="9"/>
  <c r="E15" i="10"/>
  <c r="E18" i="10"/>
  <c r="C18" i="9"/>
  <c r="D10" i="7"/>
  <c r="C10" i="7"/>
  <c r="C13" i="9"/>
  <c r="E13" i="10"/>
  <c r="L11" i="7" l="1"/>
  <c r="L62" i="7" s="1"/>
  <c r="G62" i="7"/>
  <c r="F23" i="9"/>
  <c r="I23" i="9" s="1"/>
  <c r="E23" i="9"/>
  <c r="F22" i="9"/>
  <c r="I22" i="9" s="1"/>
  <c r="L22" i="9" s="1"/>
  <c r="E22" i="9"/>
  <c r="H23" i="10"/>
  <c r="E23" i="11" s="1"/>
  <c r="G23" i="10"/>
  <c r="H22" i="10"/>
  <c r="E22" i="11" s="1"/>
  <c r="G22" i="10"/>
  <c r="H24" i="10"/>
  <c r="G24" i="10"/>
  <c r="F24" i="9"/>
  <c r="I24" i="9" s="1"/>
  <c r="L24" i="9" s="1"/>
  <c r="E24" i="9"/>
  <c r="E20" i="9"/>
  <c r="H20" i="9" s="1"/>
  <c r="K20" i="9" s="1"/>
  <c r="N20" i="9" s="1"/>
  <c r="E20" i="10"/>
  <c r="H20" i="10" s="1"/>
  <c r="E20" i="11" s="1"/>
  <c r="H20" i="11" s="1"/>
  <c r="E21" i="10"/>
  <c r="H21" i="10" s="1"/>
  <c r="E21" i="11" s="1"/>
  <c r="H21" i="11" s="1"/>
  <c r="E13" i="9"/>
  <c r="C21" i="9"/>
  <c r="F21" i="9" s="1"/>
  <c r="I21" i="9" s="1"/>
  <c r="L21" i="9" s="1"/>
  <c r="F13" i="10"/>
  <c r="I13" i="10" s="1"/>
  <c r="F13" i="11" s="1"/>
  <c r="I13" i="11" s="1"/>
  <c r="D17" i="9"/>
  <c r="G17" i="9" s="1"/>
  <c r="J17" i="9" s="1"/>
  <c r="M17" i="9" s="1"/>
  <c r="F17" i="10"/>
  <c r="I17" i="10" s="1"/>
  <c r="F17" i="11" s="1"/>
  <c r="I17" i="11" s="1"/>
  <c r="G18" i="10"/>
  <c r="H18" i="10"/>
  <c r="F13" i="9"/>
  <c r="F18" i="9"/>
  <c r="E18" i="9"/>
  <c r="F15" i="9"/>
  <c r="E15" i="9"/>
  <c r="E14" i="9"/>
  <c r="F14" i="9"/>
  <c r="H17" i="10"/>
  <c r="C16" i="9"/>
  <c r="E16" i="10"/>
  <c r="H13" i="10"/>
  <c r="I10" i="7"/>
  <c r="M10" i="7"/>
  <c r="C11" i="9"/>
  <c r="H10" i="7"/>
  <c r="E11" i="10"/>
  <c r="N10" i="7"/>
  <c r="G15" i="10"/>
  <c r="H15" i="10"/>
  <c r="F17" i="9"/>
  <c r="C19" i="9"/>
  <c r="E19" i="10"/>
  <c r="G14" i="10"/>
  <c r="H14" i="10"/>
  <c r="D11" i="9"/>
  <c r="D62" i="9" s="1"/>
  <c r="F11" i="10"/>
  <c r="E12" i="10"/>
  <c r="C12" i="9"/>
  <c r="F62" i="10" l="1"/>
  <c r="C62" i="9"/>
  <c r="E62" i="10"/>
  <c r="E24" i="11"/>
  <c r="H24" i="11" s="1"/>
  <c r="J24" i="10"/>
  <c r="H23" i="11"/>
  <c r="L23" i="9"/>
  <c r="H22" i="11"/>
  <c r="J23" i="10"/>
  <c r="G23" i="11" s="1"/>
  <c r="H23" i="9"/>
  <c r="K23" i="9" s="1"/>
  <c r="H24" i="9"/>
  <c r="K24" i="9" s="1"/>
  <c r="N24" i="9" s="1"/>
  <c r="J22" i="10"/>
  <c r="G22" i="11" s="1"/>
  <c r="H22" i="9"/>
  <c r="K22" i="9" s="1"/>
  <c r="N22" i="9" s="1"/>
  <c r="G20" i="10"/>
  <c r="J20" i="10" s="1"/>
  <c r="G20" i="11" s="1"/>
  <c r="J20" i="11" s="1"/>
  <c r="G21" i="10"/>
  <c r="J21" i="10" s="1"/>
  <c r="G21" i="11" s="1"/>
  <c r="J21" i="11" s="1"/>
  <c r="E21" i="9"/>
  <c r="H21" i="9" s="1"/>
  <c r="K21" i="9" s="1"/>
  <c r="N21" i="9" s="1"/>
  <c r="G13" i="10"/>
  <c r="J13" i="10" s="1"/>
  <c r="E17" i="9"/>
  <c r="H17" i="9" s="1"/>
  <c r="G17" i="10"/>
  <c r="J17" i="10" s="1"/>
  <c r="J14" i="10"/>
  <c r="E14" i="11"/>
  <c r="H14" i="9"/>
  <c r="I14" i="9"/>
  <c r="E18" i="11"/>
  <c r="J18" i="10"/>
  <c r="G11" i="9"/>
  <c r="G62" i="9" s="1"/>
  <c r="E15" i="11"/>
  <c r="J15" i="10"/>
  <c r="I11" i="10"/>
  <c r="I62" i="10" s="1"/>
  <c r="E13" i="11"/>
  <c r="F16" i="9"/>
  <c r="E16" i="9"/>
  <c r="I18" i="9"/>
  <c r="H18" i="9"/>
  <c r="E19" i="9"/>
  <c r="F19" i="9"/>
  <c r="E11" i="9"/>
  <c r="F11" i="9"/>
  <c r="G16" i="10"/>
  <c r="H16" i="10"/>
  <c r="G12" i="10"/>
  <c r="H12" i="10"/>
  <c r="G19" i="10"/>
  <c r="H19" i="10"/>
  <c r="H15" i="9"/>
  <c r="I15" i="9"/>
  <c r="E12" i="9"/>
  <c r="F12" i="9"/>
  <c r="I17" i="9"/>
  <c r="H11" i="10"/>
  <c r="G11" i="10"/>
  <c r="C10" i="10"/>
  <c r="D10" i="10"/>
  <c r="E17" i="11"/>
  <c r="I13" i="9"/>
  <c r="H13" i="9"/>
  <c r="G62" i="10" l="1"/>
  <c r="H62" i="10"/>
  <c r="F62" i="9"/>
  <c r="E62" i="9"/>
  <c r="N23" i="9"/>
  <c r="G24" i="11"/>
  <c r="J24" i="11" s="1"/>
  <c r="J23" i="11"/>
  <c r="J22" i="11"/>
  <c r="H11" i="9"/>
  <c r="I11" i="9"/>
  <c r="L13" i="9"/>
  <c r="K13" i="9"/>
  <c r="K15" i="9"/>
  <c r="L15" i="9"/>
  <c r="J11" i="10"/>
  <c r="E11" i="11"/>
  <c r="G17" i="11"/>
  <c r="H17" i="11"/>
  <c r="I12" i="9"/>
  <c r="H12" i="9"/>
  <c r="E19" i="11"/>
  <c r="J19" i="10"/>
  <c r="J16" i="10"/>
  <c r="E16" i="11"/>
  <c r="K18" i="9"/>
  <c r="L18" i="9"/>
  <c r="H15" i="11"/>
  <c r="G15" i="11"/>
  <c r="H18" i="11"/>
  <c r="G18" i="11"/>
  <c r="K17" i="9"/>
  <c r="L17" i="9"/>
  <c r="H13" i="11"/>
  <c r="G13" i="11"/>
  <c r="G14" i="11"/>
  <c r="H14" i="11"/>
  <c r="J12" i="10"/>
  <c r="E12" i="11"/>
  <c r="H16" i="9"/>
  <c r="I16" i="9"/>
  <c r="H19" i="9"/>
  <c r="I19" i="9"/>
  <c r="F11" i="11"/>
  <c r="J11" i="9"/>
  <c r="J62" i="9" s="1"/>
  <c r="L14" i="9"/>
  <c r="K14" i="9"/>
  <c r="J62" i="10" l="1"/>
  <c r="H62" i="9"/>
  <c r="I62" i="9"/>
  <c r="N13" i="9"/>
  <c r="N17" i="9"/>
  <c r="N18" i="9"/>
  <c r="N15" i="9"/>
  <c r="N14" i="9"/>
  <c r="J13" i="11"/>
  <c r="J18" i="11"/>
  <c r="J14" i="11"/>
  <c r="J17" i="11"/>
  <c r="J15" i="11"/>
  <c r="H16" i="11"/>
  <c r="G16" i="11"/>
  <c r="H19" i="11"/>
  <c r="G19" i="11"/>
  <c r="L11" i="9"/>
  <c r="K11" i="9"/>
  <c r="L19" i="9"/>
  <c r="K19" i="9"/>
  <c r="H12" i="11"/>
  <c r="G12" i="11"/>
  <c r="I11" i="11"/>
  <c r="I62" i="11" s="1"/>
  <c r="F62" i="11"/>
  <c r="K12" i="9"/>
  <c r="L12" i="9"/>
  <c r="K16" i="9"/>
  <c r="L16" i="9"/>
  <c r="H11" i="11"/>
  <c r="G11" i="11"/>
  <c r="E62" i="11"/>
  <c r="M11" i="9"/>
  <c r="M62" i="9" s="1"/>
  <c r="K62" i="9" l="1"/>
  <c r="L62" i="9"/>
  <c r="N19" i="9"/>
  <c r="N12" i="9"/>
  <c r="N16" i="9"/>
  <c r="C10" i="11"/>
  <c r="J12" i="11"/>
  <c r="J19" i="11"/>
  <c r="D10" i="11"/>
  <c r="G62" i="11"/>
  <c r="J16" i="11"/>
  <c r="J11" i="11"/>
  <c r="H62" i="11"/>
  <c r="N11" i="9"/>
  <c r="N62" i="9" l="1"/>
  <c r="J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orc</author>
    <author>Windows User</author>
    <author>Ruilin Ren</author>
  </authors>
  <commentList>
    <comment ref="C7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Power value between 0 and 1; 0 for equal size allocation, 1 for proportional allocation.
</t>
        </r>
      </text>
    </comment>
    <comment ref="C8" authorId="1" shapeId="0" xr:uid="{00000000-0006-0000-0000-000002000000}">
      <text>
        <r>
          <rPr>
            <sz val="8"/>
            <color indexed="81"/>
            <rFont val="Tahoma"/>
            <family val="2"/>
          </rPr>
          <t>Power value between 0 and 1; 0 for equal size allocation, 1 for proportional allocation.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Proportion of urban in sample
</t>
        </r>
      </text>
    </comment>
  </commentList>
</comments>
</file>

<file path=xl/sharedStrings.xml><?xml version="1.0" encoding="utf-8"?>
<sst xmlns="http://schemas.openxmlformats.org/spreadsheetml/2006/main" count="112" uniqueCount="55">
  <si>
    <t xml:space="preserve">Sample Size Allocation for Stratified Sampling </t>
  </si>
  <si>
    <t>Total</t>
  </si>
  <si>
    <t>Urban</t>
  </si>
  <si>
    <t>Rural</t>
  </si>
  <si>
    <t xml:space="preserve"> Rural</t>
  </si>
  <si>
    <t>Proportion</t>
  </si>
  <si>
    <t/>
  </si>
  <si>
    <t>total</t>
  </si>
  <si>
    <t xml:space="preserve"> Urban</t>
  </si>
  <si>
    <t>Allocation of EA</t>
  </si>
  <si>
    <t>Name /  ID</t>
  </si>
  <si>
    <t>Serial</t>
  </si>
  <si>
    <t>Numb</t>
  </si>
  <si>
    <t>Household Completed</t>
  </si>
  <si>
    <t xml:space="preserve">Final household allocation and individual allocation </t>
  </si>
  <si>
    <t>Domain</t>
  </si>
  <si>
    <t>Powered</t>
  </si>
  <si>
    <t>SN</t>
  </si>
  <si>
    <t>Household selected</t>
  </si>
  <si>
    <t>Household completed</t>
  </si>
  <si>
    <t>Household Allocation</t>
  </si>
  <si>
    <t># HH Per EA</t>
  </si>
  <si>
    <t>HH Selected / EA</t>
  </si>
  <si>
    <t>Household Selected</t>
  </si>
  <si>
    <t xml:space="preserve">Measure </t>
  </si>
  <si>
    <t>of % Size</t>
  </si>
  <si>
    <t xml:space="preserve">  Conversion of the allocation to PSU </t>
  </si>
  <si>
    <t xml:space="preserve">                  </t>
  </si>
  <si>
    <t xml:space="preserve">    Power Allocation </t>
  </si>
  <si>
    <t>% Urban</t>
  </si>
  <si>
    <t>By Ruilin Ren, PhD</t>
  </si>
  <si>
    <t>Individual      Allocation</t>
  </si>
  <si>
    <t># Individual / HH</t>
  </si>
  <si>
    <t>Eligible Individual</t>
  </si>
  <si>
    <t>Individual Completed</t>
  </si>
  <si>
    <t>Individual      Completed</t>
  </si>
  <si>
    <t xml:space="preserve">                 Estimated number of individual with successful survey by domain</t>
  </si>
  <si>
    <t xml:space="preserve">                      Household allocation and individual allocation for a sub-sample</t>
  </si>
  <si>
    <t>*Input for the dark green colored cells are optional; the dark green colored cells have priorities</t>
  </si>
  <si>
    <t>Eligible Individuals</t>
  </si>
  <si>
    <t>Domain / Stratum</t>
  </si>
  <si>
    <t>Specific Allocate</t>
  </si>
  <si>
    <t>Nbr of individual  per   HH</t>
  </si>
  <si>
    <t xml:space="preserve">HH selected per cluster </t>
  </si>
  <si>
    <t>HH  Response  Rate</t>
  </si>
  <si>
    <t>Individual Response  Rate</t>
  </si>
  <si>
    <t>Nbr of Individual per HH</t>
  </si>
  <si>
    <t>Nbr HH  take / cluster</t>
  </si>
  <si>
    <t>HH   Response  Rate</t>
  </si>
  <si>
    <t>Individual Response Rate</t>
  </si>
  <si>
    <t>Sample  Size  Individual    =&gt;</t>
  </si>
  <si>
    <t>Power Value for Domain    =&gt;</t>
  </si>
  <si>
    <t>Power Value for Urban      =&gt;</t>
  </si>
  <si>
    <t>Publicos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</si>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</sst>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/d/yy;@"/>
    <numFmt numFmtId="166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0" fontId="2" fillId="3" borderId="1" xfId="0" applyFont="1" applyFill="1" applyBorder="1" applyProtection="1">
      <protection hidden="1"/>
    </xf>
    <xf numFmtId="1" fontId="3" fillId="3" borderId="1" xfId="0" applyNumberFormat="1" applyFont="1" applyFill="1" applyBorder="1" applyAlignment="1" applyProtection="1">
      <alignment horizontal="center"/>
      <protection hidden="1"/>
    </xf>
    <xf numFmtId="1" fontId="0" fillId="0" borderId="1" xfId="0" applyNumberFormat="1" applyFill="1" applyBorder="1" applyAlignment="1" applyProtection="1">
      <alignment horizontal="left"/>
      <protection hidden="1"/>
    </xf>
    <xf numFmtId="1" fontId="3" fillId="0" borderId="1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0" fontId="3" fillId="0" borderId="0" xfId="0" applyFont="1" applyFill="1" applyProtection="1">
      <protection locked="0"/>
    </xf>
    <xf numFmtId="1" fontId="0" fillId="0" borderId="0" xfId="0" applyNumberFormat="1" applyFill="1" applyProtection="1"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left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/>
      <protection hidden="1"/>
    </xf>
    <xf numFmtId="2" fontId="3" fillId="3" borderId="3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left"/>
      <protection hidden="1"/>
    </xf>
    <xf numFmtId="1" fontId="0" fillId="3" borderId="1" xfId="0" applyNumberForma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left"/>
      <protection hidden="1"/>
    </xf>
    <xf numFmtId="0" fontId="0" fillId="3" borderId="0" xfId="0" applyFill="1" applyProtection="1">
      <protection locked="0"/>
    </xf>
    <xf numFmtId="1" fontId="3" fillId="3" borderId="1" xfId="0" applyNumberFormat="1" applyFont="1" applyFill="1" applyBorder="1" applyAlignment="1" applyProtection="1">
      <alignment horizontal="left"/>
      <protection hidden="1"/>
    </xf>
    <xf numFmtId="0" fontId="3" fillId="0" borderId="0" xfId="0" applyFont="1" applyProtection="1">
      <protection locked="0"/>
    </xf>
    <xf numFmtId="0" fontId="0" fillId="5" borderId="0" xfId="0" applyFill="1" applyAlignment="1" applyProtection="1">
      <alignment horizontal="left"/>
      <protection hidden="1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6" borderId="1" xfId="0" applyFill="1" applyBorder="1" applyAlignment="1" applyProtection="1">
      <alignment horizontal="left"/>
      <protection hidden="1"/>
    </xf>
    <xf numFmtId="1" fontId="0" fillId="0" borderId="1" xfId="0" applyNumberFormat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left"/>
      <protection hidden="1"/>
    </xf>
    <xf numFmtId="1" fontId="3" fillId="0" borderId="1" xfId="0" applyNumberFormat="1" applyFont="1" applyBorder="1" applyAlignment="1" applyProtection="1">
      <alignment horizontal="left"/>
      <protection hidden="1"/>
    </xf>
    <xf numFmtId="2" fontId="7" fillId="0" borderId="0" xfId="0" applyNumberFormat="1" applyFont="1" applyFill="1" applyProtection="1"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4" borderId="1" xfId="0" applyFont="1" applyFill="1" applyBorder="1" applyProtection="1">
      <protection hidden="1"/>
    </xf>
    <xf numFmtId="2" fontId="2" fillId="7" borderId="1" xfId="0" applyNumberFormat="1" applyFont="1" applyFill="1" applyBorder="1" applyProtection="1">
      <protection hidden="1"/>
    </xf>
    <xf numFmtId="164" fontId="3" fillId="6" borderId="1" xfId="0" applyNumberFormat="1" applyFont="1" applyFill="1" applyBorder="1" applyAlignment="1" applyProtection="1">
      <alignment horizontal="left"/>
      <protection hidden="1"/>
    </xf>
    <xf numFmtId="1" fontId="9" fillId="8" borderId="1" xfId="0" applyNumberFormat="1" applyFont="1" applyFill="1" applyBorder="1" applyAlignment="1" applyProtection="1">
      <alignment horizontal="left"/>
      <protection hidden="1"/>
    </xf>
    <xf numFmtId="1" fontId="3" fillId="9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ill="1" applyAlignment="1" applyProtection="1">
      <alignment horizontal="left"/>
      <protection locked="0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Fill="1" applyProtection="1">
      <protection hidden="1"/>
    </xf>
    <xf numFmtId="1" fontId="0" fillId="0" borderId="0" xfId="0" applyNumberFormat="1" applyAlignment="1" applyProtection="1">
      <alignment horizontal="left"/>
      <protection hidden="1"/>
    </xf>
    <xf numFmtId="165" fontId="10" fillId="4" borderId="0" xfId="0" applyNumberFormat="1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164" fontId="0" fillId="0" borderId="0" xfId="0" applyNumberFormat="1" applyFill="1" applyAlignment="1" applyProtection="1">
      <protection hidden="1"/>
    </xf>
    <xf numFmtId="1" fontId="0" fillId="0" borderId="0" xfId="0" applyNumberFormat="1" applyFill="1" applyAlignment="1" applyProtection="1">
      <alignment horizontal="left"/>
      <protection hidden="1"/>
    </xf>
    <xf numFmtId="2" fontId="7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0" fontId="6" fillId="0" borderId="0" xfId="0" applyFont="1" applyProtection="1">
      <protection hidden="1"/>
    </xf>
    <xf numFmtId="164" fontId="0" fillId="12" borderId="1" xfId="0" applyNumberFormat="1" applyFill="1" applyBorder="1" applyAlignment="1" applyProtection="1">
      <alignment horizontal="left"/>
      <protection locked="0"/>
    </xf>
    <xf numFmtId="0" fontId="0" fillId="12" borderId="1" xfId="0" applyFill="1" applyBorder="1" applyAlignment="1" applyProtection="1">
      <alignment horizontal="left"/>
      <protection locked="0"/>
    </xf>
    <xf numFmtId="164" fontId="0" fillId="12" borderId="1" xfId="0" applyNumberFormat="1" applyFill="1" applyBorder="1" applyProtection="1">
      <protection locked="0"/>
    </xf>
    <xf numFmtId="1" fontId="0" fillId="12" borderId="1" xfId="0" applyNumberFormat="1" applyFill="1" applyBorder="1" applyProtection="1">
      <protection locked="0"/>
    </xf>
    <xf numFmtId="164" fontId="0" fillId="12" borderId="3" xfId="0" applyNumberFormat="1" applyFill="1" applyBorder="1" applyProtection="1">
      <protection locked="0"/>
    </xf>
    <xf numFmtId="1" fontId="0" fillId="12" borderId="1" xfId="0" applyNumberFormat="1" applyFill="1" applyBorder="1" applyAlignment="1" applyProtection="1">
      <alignment horizontal="left"/>
      <protection locked="0"/>
    </xf>
    <xf numFmtId="1" fontId="0" fillId="12" borderId="5" xfId="0" applyNumberFormat="1" applyFill="1" applyBorder="1" applyProtection="1">
      <protection locked="0"/>
    </xf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2" fontId="16" fillId="0" borderId="0" xfId="0" applyNumberFormat="1" applyFont="1" applyProtection="1">
      <protection hidden="1"/>
    </xf>
    <xf numFmtId="1" fontId="16" fillId="0" borderId="0" xfId="0" applyNumberFormat="1" applyFont="1" applyProtection="1">
      <protection hidden="1"/>
    </xf>
    <xf numFmtId="165" fontId="16" fillId="4" borderId="0" xfId="0" applyNumberFormat="1" applyFont="1" applyFill="1" applyProtection="1">
      <protection hidden="1"/>
    </xf>
    <xf numFmtId="164" fontId="16" fillId="0" borderId="0" xfId="0" applyNumberFormat="1" applyFont="1" applyProtection="1">
      <protection hidden="1"/>
    </xf>
    <xf numFmtId="1" fontId="16" fillId="0" borderId="0" xfId="0" applyNumberFormat="1" applyFont="1" applyFill="1" applyBorder="1" applyAlignment="1" applyProtection="1">
      <alignment horizontal="left"/>
      <protection hidden="1"/>
    </xf>
    <xf numFmtId="0" fontId="17" fillId="3" borderId="1" xfId="0" applyFont="1" applyFill="1" applyBorder="1" applyProtection="1">
      <protection hidden="1"/>
    </xf>
    <xf numFmtId="1" fontId="16" fillId="2" borderId="1" xfId="0" applyNumberFormat="1" applyFont="1" applyFill="1" applyBorder="1" applyAlignment="1" applyProtection="1">
      <alignment horizontal="left"/>
      <protection locked="0"/>
    </xf>
    <xf numFmtId="2" fontId="16" fillId="0" borderId="0" xfId="0" applyNumberFormat="1" applyFont="1" applyFill="1" applyProtection="1">
      <protection hidden="1"/>
    </xf>
    <xf numFmtId="1" fontId="16" fillId="0" borderId="0" xfId="0" applyNumberFormat="1" applyFont="1" applyFill="1" applyProtection="1">
      <protection hidden="1"/>
    </xf>
    <xf numFmtId="0" fontId="16" fillId="0" borderId="6" xfId="0" applyFont="1" applyFill="1" applyBorder="1" applyProtection="1">
      <protection hidden="1"/>
    </xf>
    <xf numFmtId="0" fontId="17" fillId="3" borderId="4" xfId="0" applyFont="1" applyFill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7" fillId="0" borderId="7" xfId="0" applyFont="1" applyFill="1" applyBorder="1" applyProtection="1">
      <protection hidden="1"/>
    </xf>
    <xf numFmtId="2" fontId="19" fillId="3" borderId="13" xfId="0" applyNumberFormat="1" applyFont="1" applyFill="1" applyBorder="1" applyAlignment="1" applyProtection="1">
      <alignment horizontal="center"/>
      <protection hidden="1"/>
    </xf>
    <xf numFmtId="2" fontId="19" fillId="3" borderId="12" xfId="0" applyNumberFormat="1" applyFont="1" applyFill="1" applyBorder="1" applyAlignment="1" applyProtection="1">
      <alignment horizontal="center"/>
      <protection hidden="1"/>
    </xf>
    <xf numFmtId="0" fontId="17" fillId="3" borderId="15" xfId="0" applyFont="1" applyFill="1" applyBorder="1" applyAlignment="1" applyProtection="1">
      <alignment horizontal="center"/>
      <protection hidden="1"/>
    </xf>
    <xf numFmtId="0" fontId="17" fillId="3" borderId="12" xfId="0" applyFont="1" applyFill="1" applyBorder="1" applyAlignment="1" applyProtection="1">
      <alignment horizontal="center"/>
      <protection hidden="1"/>
    </xf>
    <xf numFmtId="2" fontId="19" fillId="3" borderId="0" xfId="0" applyNumberFormat="1" applyFont="1" applyFill="1" applyBorder="1" applyAlignment="1" applyProtection="1">
      <alignment horizontal="center"/>
      <protection hidden="1"/>
    </xf>
    <xf numFmtId="2" fontId="19" fillId="3" borderId="9" xfId="0" applyNumberFormat="1" applyFont="1" applyFill="1" applyBorder="1" applyAlignment="1" applyProtection="1">
      <alignment horizontal="center"/>
      <protection hidden="1"/>
    </xf>
    <xf numFmtId="2" fontId="19" fillId="3" borderId="11" xfId="0" applyNumberFormat="1" applyFont="1" applyFill="1" applyBorder="1" applyAlignment="1" applyProtection="1">
      <alignment horizontal="center"/>
      <protection hidden="1"/>
    </xf>
    <xf numFmtId="2" fontId="19" fillId="3" borderId="5" xfId="0" applyNumberFormat="1" applyFont="1" applyFill="1" applyBorder="1" applyAlignment="1" applyProtection="1">
      <alignment horizontal="center"/>
      <protection hidden="1"/>
    </xf>
    <xf numFmtId="0" fontId="17" fillId="3" borderId="7" xfId="0" applyFont="1" applyFill="1" applyBorder="1" applyAlignment="1" applyProtection="1">
      <alignment horizontal="center"/>
      <protection hidden="1"/>
    </xf>
    <xf numFmtId="0" fontId="17" fillId="3" borderId="5" xfId="0" applyFont="1" applyFill="1" applyBorder="1" applyAlignment="1" applyProtection="1">
      <alignment horizontal="center"/>
      <protection hidden="1"/>
    </xf>
    <xf numFmtId="2" fontId="19" fillId="3" borderId="8" xfId="0" applyNumberFormat="1" applyFont="1" applyFill="1" applyBorder="1" applyAlignment="1" applyProtection="1">
      <alignment horizontal="center"/>
      <protection hidden="1"/>
    </xf>
    <xf numFmtId="1" fontId="19" fillId="3" borderId="1" xfId="0" applyNumberFormat="1" applyFont="1" applyFill="1" applyBorder="1" applyAlignment="1" applyProtection="1">
      <alignment horizontal="center"/>
      <protection hidden="1"/>
    </xf>
    <xf numFmtId="1" fontId="19" fillId="3" borderId="3" xfId="0" applyNumberFormat="1" applyFont="1" applyFill="1" applyBorder="1" applyAlignment="1" applyProtection="1">
      <alignment horizontal="center"/>
      <protection hidden="1"/>
    </xf>
    <xf numFmtId="0" fontId="16" fillId="5" borderId="5" xfId="0" applyFont="1" applyFill="1" applyBorder="1" applyAlignment="1" applyProtection="1">
      <alignment horizontal="left"/>
      <protection hidden="1"/>
    </xf>
    <xf numFmtId="0" fontId="16" fillId="11" borderId="5" xfId="0" applyFont="1" applyFill="1" applyBorder="1" applyAlignment="1" applyProtection="1">
      <alignment horizontal="left"/>
      <protection locked="0"/>
    </xf>
    <xf numFmtId="164" fontId="16" fillId="2" borderId="1" xfId="0" applyNumberFormat="1" applyFont="1" applyFill="1" applyBorder="1" applyAlignment="1" applyProtection="1">
      <alignment horizontal="left"/>
      <protection locked="0"/>
    </xf>
    <xf numFmtId="164" fontId="16" fillId="3" borderId="1" xfId="0" applyNumberFormat="1" applyFont="1" applyFill="1" applyBorder="1" applyAlignment="1" applyProtection="1">
      <alignment horizontal="left"/>
      <protection hidden="1"/>
    </xf>
    <xf numFmtId="1" fontId="16" fillId="0" borderId="1" xfId="0" applyNumberFormat="1" applyFont="1" applyFill="1" applyBorder="1" applyAlignment="1" applyProtection="1">
      <alignment horizontal="left"/>
      <protection hidden="1"/>
    </xf>
    <xf numFmtId="1" fontId="16" fillId="3" borderId="1" xfId="0" applyNumberFormat="1" applyFont="1" applyFill="1" applyBorder="1" applyAlignment="1" applyProtection="1">
      <alignment horizontal="left"/>
      <protection hidden="1"/>
    </xf>
    <xf numFmtId="0" fontId="16" fillId="12" borderId="5" xfId="0" applyFont="1" applyFill="1" applyBorder="1" applyAlignment="1" applyProtection="1">
      <alignment horizontal="left"/>
      <protection locked="0"/>
    </xf>
    <xf numFmtId="0" fontId="16" fillId="5" borderId="1" xfId="0" applyFont="1" applyFill="1" applyBorder="1" applyAlignment="1" applyProtection="1">
      <alignment horizontal="left"/>
      <protection hidden="1"/>
    </xf>
    <xf numFmtId="164" fontId="16" fillId="12" borderId="1" xfId="0" applyNumberFormat="1" applyFont="1" applyFill="1" applyBorder="1" applyAlignment="1" applyProtection="1">
      <alignment horizontal="left"/>
      <protection locked="0"/>
    </xf>
    <xf numFmtId="0" fontId="16" fillId="12" borderId="1" xfId="0" applyFont="1" applyFill="1" applyBorder="1" applyAlignment="1" applyProtection="1">
      <alignment horizontal="left"/>
      <protection locked="0"/>
    </xf>
    <xf numFmtId="0" fontId="16" fillId="11" borderId="1" xfId="0" applyFont="1" applyFill="1" applyBorder="1" applyProtection="1">
      <protection locked="0"/>
    </xf>
    <xf numFmtId="164" fontId="17" fillId="0" borderId="0" xfId="0" applyNumberFormat="1" applyFont="1" applyAlignment="1" applyProtection="1">
      <alignment horizontal="center"/>
      <protection hidden="1"/>
    </xf>
    <xf numFmtId="2" fontId="16" fillId="0" borderId="0" xfId="0" applyNumberFormat="1" applyFont="1" applyAlignment="1" applyProtection="1">
      <alignment horizontal="left"/>
      <protection hidden="1"/>
    </xf>
    <xf numFmtId="1" fontId="16" fillId="0" borderId="0" xfId="0" applyNumberFormat="1" applyFont="1" applyAlignment="1" applyProtection="1">
      <alignment horizontal="left"/>
      <protection hidden="1"/>
    </xf>
    <xf numFmtId="0" fontId="16" fillId="11" borderId="1" xfId="0" applyFont="1" applyFill="1" applyBorder="1" applyProtection="1">
      <protection hidden="1"/>
    </xf>
    <xf numFmtId="164" fontId="16" fillId="4" borderId="1" xfId="0" applyNumberFormat="1" applyFont="1" applyFill="1" applyBorder="1" applyAlignment="1" applyProtection="1">
      <alignment horizontal="left"/>
      <protection hidden="1"/>
    </xf>
    <xf numFmtId="166" fontId="16" fillId="0" borderId="1" xfId="0" applyNumberFormat="1" applyFont="1" applyFill="1" applyBorder="1" applyAlignment="1" applyProtection="1">
      <alignment horizontal="left"/>
      <protection hidden="1"/>
    </xf>
    <xf numFmtId="2" fontId="16" fillId="0" borderId="1" xfId="0" applyNumberFormat="1" applyFont="1" applyBorder="1" applyProtection="1">
      <protection hidden="1"/>
    </xf>
    <xf numFmtId="164" fontId="16" fillId="10" borderId="1" xfId="0" applyNumberFormat="1" applyFont="1" applyFill="1" applyBorder="1" applyAlignment="1" applyProtection="1">
      <alignment horizontal="left"/>
      <protection hidden="1"/>
    </xf>
    <xf numFmtId="164" fontId="0" fillId="12" borderId="5" xfId="0" applyNumberFormat="1" applyFill="1" applyBorder="1" applyAlignment="1" applyProtection="1">
      <alignment horizontal="left"/>
      <protection locked="0"/>
    </xf>
    <xf numFmtId="1" fontId="19" fillId="3" borderId="3" xfId="0" applyNumberFormat="1" applyFont="1" applyFill="1" applyBorder="1" applyAlignment="1" applyProtection="1">
      <alignment horizontal="center"/>
      <protection hidden="1"/>
    </xf>
    <xf numFmtId="1" fontId="19" fillId="3" borderId="2" xfId="0" applyNumberFormat="1" applyFont="1" applyFill="1" applyBorder="1" applyAlignment="1" applyProtection="1">
      <alignment horizontal="center"/>
      <protection hidden="1"/>
    </xf>
    <xf numFmtId="1" fontId="19" fillId="3" borderId="4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2" fontId="17" fillId="3" borderId="12" xfId="0" applyNumberFormat="1" applyFont="1" applyFill="1" applyBorder="1" applyAlignment="1" applyProtection="1">
      <alignment horizontal="center" wrapText="1"/>
      <protection hidden="1"/>
    </xf>
    <xf numFmtId="2" fontId="17" fillId="3" borderId="5" xfId="0" applyNumberFormat="1" applyFont="1" applyFill="1" applyBorder="1" applyAlignment="1" applyProtection="1">
      <alignment horizontal="center" wrapText="1"/>
      <protection hidden="1"/>
    </xf>
    <xf numFmtId="0" fontId="15" fillId="0" borderId="0" xfId="1" applyFont="1" applyAlignment="1" applyProtection="1">
      <alignment horizontal="center"/>
    </xf>
    <xf numFmtId="2" fontId="2" fillId="3" borderId="1" xfId="0" applyNumberFormat="1" applyFont="1" applyFill="1" applyBorder="1" applyAlignment="1" applyProtection="1">
      <alignment horizontal="center"/>
      <protection hidden="1"/>
    </xf>
    <xf numFmtId="1" fontId="2" fillId="3" borderId="3" xfId="0" applyNumberFormat="1" applyFont="1" applyFill="1" applyBorder="1" applyAlignment="1" applyProtection="1">
      <alignment horizontal="center"/>
      <protection hidden="1"/>
    </xf>
    <xf numFmtId="1" fontId="2" fillId="3" borderId="4" xfId="0" applyNumberFormat="1" applyFont="1" applyFill="1" applyBorder="1" applyAlignment="1" applyProtection="1">
      <alignment horizontal="center"/>
      <protection hidden="1"/>
    </xf>
    <xf numFmtId="1" fontId="3" fillId="9" borderId="3" xfId="0" applyNumberFormat="1" applyFont="1" applyFill="1" applyBorder="1" applyAlignment="1" applyProtection="1">
      <alignment horizontal="center"/>
      <protection hidden="1"/>
    </xf>
    <xf numFmtId="1" fontId="3" fillId="9" borderId="7" xfId="0" applyNumberFormat="1" applyFont="1" applyFill="1" applyBorder="1" applyAlignment="1" applyProtection="1">
      <alignment horizontal="center"/>
      <protection hidden="1"/>
    </xf>
    <xf numFmtId="1" fontId="3" fillId="9" borderId="8" xfId="0" applyNumberFormat="1" applyFont="1" applyFill="1" applyBorder="1" applyAlignment="1" applyProtection="1">
      <alignment horizontal="center"/>
      <protection hidden="1"/>
    </xf>
    <xf numFmtId="164" fontId="12" fillId="0" borderId="10" xfId="0" applyNumberFormat="1" applyFont="1" applyFill="1" applyBorder="1" applyAlignment="1" applyProtection="1">
      <alignment horizontal="center"/>
      <protection hidden="1"/>
    </xf>
    <xf numFmtId="164" fontId="12" fillId="0" borderId="0" xfId="0" applyNumberFormat="1" applyFont="1" applyFill="1" applyBorder="1" applyAlignment="1" applyProtection="1">
      <alignment horizontal="center"/>
      <protection hidden="1"/>
    </xf>
    <xf numFmtId="1" fontId="3" fillId="9" borderId="2" xfId="0" applyNumberFormat="1" applyFont="1" applyFill="1" applyBorder="1" applyAlignment="1" applyProtection="1">
      <alignment horizontal="center"/>
      <protection hidden="1"/>
    </xf>
    <xf numFmtId="1" fontId="3" fillId="9" borderId="4" xfId="0" applyNumberFormat="1" applyFont="1" applyFill="1" applyBorder="1" applyAlignment="1" applyProtection="1">
      <alignment horizontal="center"/>
      <protection hidden="1"/>
    </xf>
    <xf numFmtId="1" fontId="3" fillId="3" borderId="3" xfId="0" applyNumberFormat="1" applyFont="1" applyFill="1" applyBorder="1" applyAlignment="1" applyProtection="1">
      <alignment horizontal="center"/>
      <protection hidden="1"/>
    </xf>
    <xf numFmtId="1" fontId="3" fillId="3" borderId="2" xfId="0" applyNumberFormat="1" applyFont="1" applyFill="1" applyBorder="1" applyAlignment="1" applyProtection="1">
      <alignment horizontal="center"/>
      <protection hidden="1"/>
    </xf>
    <xf numFmtId="1" fontId="3" fillId="3" borderId="4" xfId="0" applyNumberFormat="1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3" fillId="9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ilin.ren@icfi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zoomScale="148" zoomScaleNormal="148" workbookViewId="0">
      <selection activeCell="C7" sqref="C7"/>
    </sheetView>
  </sheetViews>
  <sheetFormatPr baseColWidth="10" defaultColWidth="9.1640625" defaultRowHeight="12" x14ac:dyDescent="0.15"/>
  <cols>
    <col min="1" max="1" width="6.33203125" style="73" customWidth="1"/>
    <col min="2" max="2" width="27.33203125" style="73" customWidth="1"/>
    <col min="3" max="3" width="10.33203125" style="73" customWidth="1"/>
    <col min="4" max="4" width="10.6640625" style="73" customWidth="1"/>
    <col min="5" max="5" width="9.5" style="73" hidden="1" customWidth="1"/>
    <col min="6" max="6" width="9.6640625" style="73" hidden="1" customWidth="1"/>
    <col min="7" max="7" width="8.5" style="75" customWidth="1"/>
    <col min="8" max="8" width="8.5" style="76" customWidth="1"/>
    <col min="9" max="9" width="9.33203125" style="75" customWidth="1"/>
    <col min="10" max="10" width="8.83203125" style="76" customWidth="1"/>
    <col min="11" max="11" width="8.1640625" style="73" customWidth="1"/>
    <col min="12" max="14" width="9.1640625" style="78"/>
    <col min="15" max="16384" width="9.1640625" style="73"/>
  </cols>
  <sheetData>
    <row r="1" spans="1:11" x14ac:dyDescent="0.15">
      <c r="C1" s="74" t="s">
        <v>0</v>
      </c>
      <c r="I1" s="73"/>
      <c r="J1" s="77">
        <v>42796</v>
      </c>
    </row>
    <row r="2" spans="1:11" x14ac:dyDescent="0.15">
      <c r="C2" s="74" t="s">
        <v>27</v>
      </c>
      <c r="D2" s="74" t="s">
        <v>28</v>
      </c>
      <c r="E2" s="74"/>
      <c r="F2" s="74"/>
    </row>
    <row r="3" spans="1:11" ht="13.25" customHeight="1" x14ac:dyDescent="0.15">
      <c r="D3" s="129" t="s">
        <v>30</v>
      </c>
      <c r="E3" s="129"/>
      <c r="F3" s="129"/>
      <c r="G3" s="129"/>
    </row>
    <row r="4" spans="1:11" ht="13.25" customHeight="1" x14ac:dyDescent="0.15">
      <c r="D4" s="126"/>
      <c r="E4" s="126"/>
      <c r="F4" s="126"/>
      <c r="G4" s="126"/>
    </row>
    <row r="5" spans="1:11" x14ac:dyDescent="0.15">
      <c r="I5" s="79"/>
    </row>
    <row r="6" spans="1:11" x14ac:dyDescent="0.15">
      <c r="B6" s="80" t="s">
        <v>50</v>
      </c>
      <c r="C6" s="81">
        <v>700</v>
      </c>
      <c r="G6" s="82"/>
      <c r="H6" s="83"/>
      <c r="I6" s="76"/>
    </row>
    <row r="7" spans="1:11" x14ac:dyDescent="0.15">
      <c r="A7" s="84"/>
      <c r="B7" s="85" t="s">
        <v>51</v>
      </c>
      <c r="C7" s="86">
        <v>1</v>
      </c>
      <c r="G7" s="76"/>
      <c r="H7" s="75"/>
      <c r="I7" s="76"/>
    </row>
    <row r="8" spans="1:11" x14ac:dyDescent="0.15">
      <c r="A8" s="84"/>
      <c r="B8" s="87" t="s">
        <v>52</v>
      </c>
      <c r="C8" s="86"/>
      <c r="D8" s="88" t="str">
        <f>+IF(UPPER(C6)="GETPIN", "ssass","")</f>
        <v/>
      </c>
      <c r="E8" s="89"/>
      <c r="F8" s="89"/>
      <c r="G8" s="76"/>
      <c r="H8" s="75"/>
      <c r="I8" s="76"/>
    </row>
    <row r="9" spans="1:11" x14ac:dyDescent="0.15">
      <c r="A9" s="90" t="s">
        <v>11</v>
      </c>
      <c r="B9" s="91" t="s">
        <v>40</v>
      </c>
      <c r="C9" s="92" t="s">
        <v>24</v>
      </c>
      <c r="D9" s="93" t="s">
        <v>5</v>
      </c>
      <c r="E9" s="94" t="s">
        <v>16</v>
      </c>
      <c r="F9" s="95" t="s">
        <v>16</v>
      </c>
      <c r="G9" s="123" t="s">
        <v>31</v>
      </c>
      <c r="H9" s="124"/>
      <c r="I9" s="125"/>
      <c r="J9" s="127" t="s">
        <v>41</v>
      </c>
    </row>
    <row r="10" spans="1:11" x14ac:dyDescent="0.15">
      <c r="A10" s="96" t="s">
        <v>12</v>
      </c>
      <c r="B10" s="97" t="s">
        <v>10</v>
      </c>
      <c r="C10" s="98" t="s">
        <v>25</v>
      </c>
      <c r="D10" s="99" t="s">
        <v>29</v>
      </c>
      <c r="E10" s="100" t="s">
        <v>15</v>
      </c>
      <c r="F10" s="100" t="s">
        <v>2</v>
      </c>
      <c r="G10" s="101" t="s">
        <v>2</v>
      </c>
      <c r="H10" s="101" t="s">
        <v>4</v>
      </c>
      <c r="I10" s="102" t="s">
        <v>15</v>
      </c>
      <c r="J10" s="128"/>
    </row>
    <row r="11" spans="1:11" ht="13" x14ac:dyDescent="0.15">
      <c r="A11" s="103">
        <v>1</v>
      </c>
      <c r="B11" s="104" t="s">
        <v>53</v>
      </c>
      <c r="C11" s="105">
        <v>67.599999999999994</v>
      </c>
      <c r="D11" s="122"/>
      <c r="E11" s="106">
        <f>+IF(C11="","",C11^IF($C$7="",1,$C$7))</f>
        <v>67.599999999999994</v>
      </c>
      <c r="F11" s="106" t="str">
        <f t="shared" ref="F11:F60" si="0">+IF(D11="","",IF(D11=0,0,IF(MAX(D$11:D$60)&lt;=1,D11^IF($C$8="",1,$C$8)/(D11^IF($C$8="",1,$C$8)+IF(1-D11=0,0,(1-D11)^IF($C$8="",1,$C$8))),(D11/100)^IF($C$8="",1,$C$8)/((D11/100)^IF($C$8="",1,$C$8)+IF(1-(D11/100)=0,0,(1-(D11/100))^IF($C$8="",1,$C$8))))))</f>
        <v/>
      </c>
      <c r="G11" s="107" t="str">
        <f>IF(OR(E11="",D11="",D11=0),"",ROUND(F11*I11,0))</f>
        <v/>
      </c>
      <c r="H11" s="107" t="str">
        <f>IF(OR(E11="",AND(MAX(D$11:D$60)&lt;=1,D11=1),AND(MAX(D$11:D$60)&gt;1, D11=100),SUM(D$11:D$60)=0),"",I11-IF(G11&lt;&gt;"",G11,0))</f>
        <v/>
      </c>
      <c r="I11" s="108">
        <f>+IF(OR(E11=0,E11=""),"",IF(J11&lt;&gt;"",J11,ROUND(E11*($C$6-SUM(J$11:J$60))/SUMIF(J$11:J$60,"=",E$11:E$60),0)))</f>
        <v>473</v>
      </c>
      <c r="J11" s="109"/>
      <c r="K11" s="78"/>
    </row>
    <row r="12" spans="1:11" ht="13" x14ac:dyDescent="0.15">
      <c r="A12" s="110">
        <f t="shared" ref="A12:A30" si="1">+A11+1</f>
        <v>2</v>
      </c>
      <c r="B12" s="104" t="s">
        <v>54</v>
      </c>
      <c r="C12" s="105">
        <v>32.4</v>
      </c>
      <c r="D12" s="122"/>
      <c r="E12" s="106">
        <f t="shared" ref="E12:E40" si="2">+IF(C12="","",C12^IF($C$7="",1,$C$7))</f>
        <v>32.4</v>
      </c>
      <c r="F12" s="106" t="str">
        <f t="shared" si="0"/>
        <v/>
      </c>
      <c r="G12" s="107" t="str">
        <f t="shared" ref="G12:G60" si="3">IF(OR(E12="",D12="",D12=0),"",ROUND(F12*I12,0))</f>
        <v/>
      </c>
      <c r="H12" s="107" t="str">
        <f t="shared" ref="H12:H60" si="4">IF(OR(E12="",AND(MAX(D$11:D$60)&lt;=1,D12=1),AND(MAX(D$11:D$60)&gt;1, D12=100),SUM(D$11:D$60)=0),"",I12-IF(G12&lt;&gt;"",G12,0))</f>
        <v/>
      </c>
      <c r="I12" s="108">
        <f t="shared" ref="I12:I40" si="5">+IF(OR(E12=0,E12=""),"",IF(J12&lt;&gt;"",J12,ROUND(E12*($C$6-SUM(J$11:J$60))/SUMIF(J$11:J$60,"=",E$11:E$60),0)))</f>
        <v>227</v>
      </c>
      <c r="J12" s="109"/>
      <c r="K12" s="78"/>
    </row>
    <row r="13" spans="1:11" ht="13" x14ac:dyDescent="0.15">
      <c r="A13" s="110">
        <f t="shared" si="1"/>
        <v>3</v>
      </c>
      <c r="B13" s="104"/>
      <c r="C13" s="105"/>
      <c r="D13" s="122"/>
      <c r="E13" s="106" t="str">
        <f t="shared" si="2"/>
        <v/>
      </c>
      <c r="F13" s="106" t="str">
        <f t="shared" si="0"/>
        <v/>
      </c>
      <c r="G13" s="107" t="str">
        <f t="shared" si="3"/>
        <v/>
      </c>
      <c r="H13" s="107" t="str">
        <f t="shared" si="4"/>
        <v/>
      </c>
      <c r="I13" s="108" t="str">
        <f t="shared" si="5"/>
        <v/>
      </c>
      <c r="J13" s="109"/>
      <c r="K13" s="78"/>
    </row>
    <row r="14" spans="1:11" ht="13" x14ac:dyDescent="0.15">
      <c r="A14" s="110">
        <f t="shared" si="1"/>
        <v>4</v>
      </c>
      <c r="B14" s="104"/>
      <c r="C14" s="105"/>
      <c r="D14" s="122"/>
      <c r="E14" s="106" t="str">
        <f t="shared" si="2"/>
        <v/>
      </c>
      <c r="F14" s="106" t="str">
        <f t="shared" si="0"/>
        <v/>
      </c>
      <c r="G14" s="107" t="str">
        <f t="shared" si="3"/>
        <v/>
      </c>
      <c r="H14" s="107" t="str">
        <f t="shared" si="4"/>
        <v/>
      </c>
      <c r="I14" s="108" t="str">
        <f t="shared" si="5"/>
        <v/>
      </c>
      <c r="J14" s="109"/>
      <c r="K14" s="78"/>
    </row>
    <row r="15" spans="1:11" ht="13" x14ac:dyDescent="0.15">
      <c r="A15" s="110">
        <f t="shared" si="1"/>
        <v>5</v>
      </c>
      <c r="B15" s="104"/>
      <c r="C15" s="105"/>
      <c r="D15" s="122"/>
      <c r="E15" s="106" t="str">
        <f t="shared" si="2"/>
        <v/>
      </c>
      <c r="F15" s="106" t="str">
        <f t="shared" si="0"/>
        <v/>
      </c>
      <c r="G15" s="107" t="str">
        <f t="shared" si="3"/>
        <v/>
      </c>
      <c r="H15" s="107" t="str">
        <f t="shared" si="4"/>
        <v/>
      </c>
      <c r="I15" s="108" t="str">
        <f t="shared" si="5"/>
        <v/>
      </c>
      <c r="J15" s="109"/>
      <c r="K15" s="78"/>
    </row>
    <row r="16" spans="1:11" ht="13" x14ac:dyDescent="0.15">
      <c r="A16" s="110">
        <f t="shared" si="1"/>
        <v>6</v>
      </c>
      <c r="B16" s="104"/>
      <c r="C16" s="105"/>
      <c r="D16" s="122"/>
      <c r="E16" s="106" t="str">
        <f t="shared" si="2"/>
        <v/>
      </c>
      <c r="F16" s="106" t="str">
        <f t="shared" si="0"/>
        <v/>
      </c>
      <c r="G16" s="107" t="str">
        <f t="shared" si="3"/>
        <v/>
      </c>
      <c r="H16" s="107" t="str">
        <f t="shared" si="4"/>
        <v/>
      </c>
      <c r="I16" s="108" t="str">
        <f t="shared" si="5"/>
        <v/>
      </c>
      <c r="J16" s="109"/>
      <c r="K16" s="78"/>
    </row>
    <row r="17" spans="1:11" ht="13" x14ac:dyDescent="0.15">
      <c r="A17" s="110">
        <f t="shared" si="1"/>
        <v>7</v>
      </c>
      <c r="B17" s="104"/>
      <c r="C17" s="105"/>
      <c r="D17" s="122"/>
      <c r="E17" s="106" t="str">
        <f t="shared" si="2"/>
        <v/>
      </c>
      <c r="F17" s="106" t="str">
        <f t="shared" si="0"/>
        <v/>
      </c>
      <c r="G17" s="107" t="str">
        <f t="shared" si="3"/>
        <v/>
      </c>
      <c r="H17" s="107" t="str">
        <f t="shared" si="4"/>
        <v/>
      </c>
      <c r="I17" s="108" t="str">
        <f t="shared" si="5"/>
        <v/>
      </c>
      <c r="J17" s="109"/>
      <c r="K17" s="78"/>
    </row>
    <row r="18" spans="1:11" ht="13" x14ac:dyDescent="0.15">
      <c r="A18" s="110">
        <f t="shared" si="1"/>
        <v>8</v>
      </c>
      <c r="B18" s="104"/>
      <c r="C18" s="105"/>
      <c r="D18" s="122"/>
      <c r="E18" s="106" t="str">
        <f t="shared" si="2"/>
        <v/>
      </c>
      <c r="F18" s="106" t="str">
        <f t="shared" si="0"/>
        <v/>
      </c>
      <c r="G18" s="107" t="str">
        <f t="shared" si="3"/>
        <v/>
      </c>
      <c r="H18" s="107" t="str">
        <f t="shared" si="4"/>
        <v/>
      </c>
      <c r="I18" s="108" t="str">
        <f t="shared" si="5"/>
        <v/>
      </c>
      <c r="J18" s="109"/>
      <c r="K18" s="78"/>
    </row>
    <row r="19" spans="1:11" ht="13" x14ac:dyDescent="0.15">
      <c r="A19" s="110">
        <f t="shared" si="1"/>
        <v>9</v>
      </c>
      <c r="B19" s="104"/>
      <c r="C19" s="105"/>
      <c r="D19" s="122"/>
      <c r="E19" s="106" t="str">
        <f t="shared" si="2"/>
        <v/>
      </c>
      <c r="F19" s="106" t="str">
        <f t="shared" si="0"/>
        <v/>
      </c>
      <c r="G19" s="107" t="str">
        <f t="shared" si="3"/>
        <v/>
      </c>
      <c r="H19" s="107" t="str">
        <f t="shared" si="4"/>
        <v/>
      </c>
      <c r="I19" s="108" t="str">
        <f t="shared" si="5"/>
        <v/>
      </c>
      <c r="J19" s="109"/>
      <c r="K19" s="78"/>
    </row>
    <row r="20" spans="1:11" ht="13" x14ac:dyDescent="0.15">
      <c r="A20" s="110">
        <f t="shared" si="1"/>
        <v>10</v>
      </c>
      <c r="B20" s="104"/>
      <c r="C20" s="105"/>
      <c r="D20" s="122"/>
      <c r="E20" s="106" t="str">
        <f t="shared" si="2"/>
        <v/>
      </c>
      <c r="F20" s="106" t="str">
        <f t="shared" si="0"/>
        <v/>
      </c>
      <c r="G20" s="107" t="str">
        <f t="shared" si="3"/>
        <v/>
      </c>
      <c r="H20" s="107" t="str">
        <f t="shared" si="4"/>
        <v/>
      </c>
      <c r="I20" s="108" t="str">
        <f t="shared" si="5"/>
        <v/>
      </c>
      <c r="J20" s="109"/>
      <c r="K20" s="78"/>
    </row>
    <row r="21" spans="1:11" ht="13" x14ac:dyDescent="0.15">
      <c r="A21" s="110">
        <f t="shared" si="1"/>
        <v>11</v>
      </c>
      <c r="B21" s="104"/>
      <c r="C21" s="105"/>
      <c r="D21" s="122"/>
      <c r="E21" s="106" t="str">
        <f t="shared" si="2"/>
        <v/>
      </c>
      <c r="F21" s="106" t="str">
        <f t="shared" si="0"/>
        <v/>
      </c>
      <c r="G21" s="107" t="str">
        <f t="shared" si="3"/>
        <v/>
      </c>
      <c r="H21" s="107" t="str">
        <f t="shared" si="4"/>
        <v/>
      </c>
      <c r="I21" s="108" t="str">
        <f t="shared" si="5"/>
        <v/>
      </c>
      <c r="J21" s="109"/>
      <c r="K21" s="78"/>
    </row>
    <row r="22" spans="1:11" ht="13" x14ac:dyDescent="0.15">
      <c r="A22" s="110">
        <f t="shared" si="1"/>
        <v>12</v>
      </c>
      <c r="B22" s="104"/>
      <c r="C22" s="105"/>
      <c r="D22" s="65"/>
      <c r="E22" s="106" t="str">
        <f t="shared" si="2"/>
        <v/>
      </c>
      <c r="F22" s="106" t="str">
        <f t="shared" si="0"/>
        <v/>
      </c>
      <c r="G22" s="107" t="str">
        <f t="shared" si="3"/>
        <v/>
      </c>
      <c r="H22" s="107" t="str">
        <f t="shared" si="4"/>
        <v/>
      </c>
      <c r="I22" s="108" t="str">
        <f t="shared" si="5"/>
        <v/>
      </c>
      <c r="J22" s="112"/>
      <c r="K22" s="78"/>
    </row>
    <row r="23" spans="1:11" x14ac:dyDescent="0.15">
      <c r="A23" s="110">
        <f t="shared" si="1"/>
        <v>13</v>
      </c>
      <c r="B23" s="104"/>
      <c r="C23" s="105"/>
      <c r="D23" s="111"/>
      <c r="E23" s="106" t="str">
        <f t="shared" si="2"/>
        <v/>
      </c>
      <c r="F23" s="106" t="str">
        <f t="shared" si="0"/>
        <v/>
      </c>
      <c r="G23" s="107" t="str">
        <f t="shared" si="3"/>
        <v/>
      </c>
      <c r="H23" s="107" t="str">
        <f t="shared" si="4"/>
        <v/>
      </c>
      <c r="I23" s="108" t="str">
        <f t="shared" si="5"/>
        <v/>
      </c>
      <c r="J23" s="112"/>
      <c r="K23" s="78"/>
    </row>
    <row r="24" spans="1:11" x14ac:dyDescent="0.15">
      <c r="A24" s="110">
        <f t="shared" si="1"/>
        <v>14</v>
      </c>
      <c r="B24" s="104"/>
      <c r="C24" s="105"/>
      <c r="D24" s="111"/>
      <c r="E24" s="106" t="str">
        <f t="shared" si="2"/>
        <v/>
      </c>
      <c r="F24" s="106" t="str">
        <f t="shared" si="0"/>
        <v/>
      </c>
      <c r="G24" s="107" t="str">
        <f t="shared" si="3"/>
        <v/>
      </c>
      <c r="H24" s="107" t="str">
        <f t="shared" si="4"/>
        <v/>
      </c>
      <c r="I24" s="108" t="str">
        <f t="shared" si="5"/>
        <v/>
      </c>
      <c r="J24" s="112"/>
      <c r="K24" s="78"/>
    </row>
    <row r="25" spans="1:11" x14ac:dyDescent="0.15">
      <c r="A25" s="110">
        <f t="shared" si="1"/>
        <v>15</v>
      </c>
      <c r="B25" s="104"/>
      <c r="C25" s="105"/>
      <c r="D25" s="111"/>
      <c r="E25" s="106" t="str">
        <f t="shared" si="2"/>
        <v/>
      </c>
      <c r="F25" s="106" t="str">
        <f t="shared" si="0"/>
        <v/>
      </c>
      <c r="G25" s="107" t="str">
        <f t="shared" si="3"/>
        <v/>
      </c>
      <c r="H25" s="107" t="str">
        <f t="shared" si="4"/>
        <v/>
      </c>
      <c r="I25" s="108" t="str">
        <f t="shared" si="5"/>
        <v/>
      </c>
      <c r="J25" s="112"/>
      <c r="K25" s="78"/>
    </row>
    <row r="26" spans="1:11" x14ac:dyDescent="0.15">
      <c r="A26" s="110">
        <f t="shared" si="1"/>
        <v>16</v>
      </c>
      <c r="B26" s="104"/>
      <c r="C26" s="105"/>
      <c r="D26" s="111"/>
      <c r="E26" s="106" t="str">
        <f t="shared" si="2"/>
        <v/>
      </c>
      <c r="F26" s="106" t="str">
        <f t="shared" si="0"/>
        <v/>
      </c>
      <c r="G26" s="107" t="str">
        <f t="shared" si="3"/>
        <v/>
      </c>
      <c r="H26" s="107" t="str">
        <f t="shared" si="4"/>
        <v/>
      </c>
      <c r="I26" s="108" t="str">
        <f t="shared" si="5"/>
        <v/>
      </c>
      <c r="J26" s="112"/>
    </row>
    <row r="27" spans="1:11" x14ac:dyDescent="0.15">
      <c r="A27" s="110">
        <f t="shared" si="1"/>
        <v>17</v>
      </c>
      <c r="B27" s="104"/>
      <c r="C27" s="105"/>
      <c r="D27" s="111"/>
      <c r="E27" s="106" t="str">
        <f t="shared" si="2"/>
        <v/>
      </c>
      <c r="F27" s="106" t="str">
        <f t="shared" si="0"/>
        <v/>
      </c>
      <c r="G27" s="107" t="str">
        <f t="shared" si="3"/>
        <v/>
      </c>
      <c r="H27" s="107" t="str">
        <f t="shared" si="4"/>
        <v/>
      </c>
      <c r="I27" s="108" t="str">
        <f t="shared" si="5"/>
        <v/>
      </c>
      <c r="J27" s="112"/>
    </row>
    <row r="28" spans="1:11" x14ac:dyDescent="0.15">
      <c r="A28" s="110">
        <f t="shared" si="1"/>
        <v>18</v>
      </c>
      <c r="B28" s="104"/>
      <c r="C28" s="105"/>
      <c r="D28" s="111"/>
      <c r="E28" s="106" t="str">
        <f t="shared" si="2"/>
        <v/>
      </c>
      <c r="F28" s="106" t="str">
        <f t="shared" si="0"/>
        <v/>
      </c>
      <c r="G28" s="107" t="str">
        <f t="shared" si="3"/>
        <v/>
      </c>
      <c r="H28" s="107" t="str">
        <f t="shared" si="4"/>
        <v/>
      </c>
      <c r="I28" s="108" t="str">
        <f t="shared" si="5"/>
        <v/>
      </c>
      <c r="J28" s="112"/>
    </row>
    <row r="29" spans="1:11" x14ac:dyDescent="0.15">
      <c r="A29" s="110">
        <f t="shared" si="1"/>
        <v>19</v>
      </c>
      <c r="B29" s="104"/>
      <c r="C29" s="105"/>
      <c r="D29" s="111"/>
      <c r="E29" s="106" t="str">
        <f t="shared" si="2"/>
        <v/>
      </c>
      <c r="F29" s="106" t="str">
        <f t="shared" si="0"/>
        <v/>
      </c>
      <c r="G29" s="107" t="str">
        <f t="shared" si="3"/>
        <v/>
      </c>
      <c r="H29" s="107" t="str">
        <f t="shared" si="4"/>
        <v/>
      </c>
      <c r="I29" s="108" t="str">
        <f t="shared" si="5"/>
        <v/>
      </c>
      <c r="J29" s="112"/>
    </row>
    <row r="30" spans="1:11" x14ac:dyDescent="0.15">
      <c r="A30" s="110">
        <f t="shared" si="1"/>
        <v>20</v>
      </c>
      <c r="B30" s="104"/>
      <c r="C30" s="105"/>
      <c r="D30" s="111"/>
      <c r="E30" s="106" t="str">
        <f t="shared" si="2"/>
        <v/>
      </c>
      <c r="F30" s="106" t="str">
        <f t="shared" si="0"/>
        <v/>
      </c>
      <c r="G30" s="107" t="str">
        <f t="shared" si="3"/>
        <v/>
      </c>
      <c r="H30" s="107" t="str">
        <f t="shared" si="4"/>
        <v/>
      </c>
      <c r="I30" s="108" t="str">
        <f t="shared" si="5"/>
        <v/>
      </c>
      <c r="J30" s="112"/>
    </row>
    <row r="31" spans="1:11" x14ac:dyDescent="0.15">
      <c r="A31" s="110">
        <f>+A30+1</f>
        <v>21</v>
      </c>
      <c r="B31" s="104"/>
      <c r="C31" s="105"/>
      <c r="D31" s="111"/>
      <c r="E31" s="106" t="str">
        <f t="shared" si="2"/>
        <v/>
      </c>
      <c r="F31" s="106" t="str">
        <f t="shared" si="0"/>
        <v/>
      </c>
      <c r="G31" s="107" t="str">
        <f t="shared" si="3"/>
        <v/>
      </c>
      <c r="H31" s="107" t="str">
        <f t="shared" si="4"/>
        <v/>
      </c>
      <c r="I31" s="108" t="str">
        <f t="shared" si="5"/>
        <v/>
      </c>
      <c r="J31" s="112"/>
    </row>
    <row r="32" spans="1:11" x14ac:dyDescent="0.15">
      <c r="A32" s="110">
        <f>+A31+1</f>
        <v>22</v>
      </c>
      <c r="B32" s="104"/>
      <c r="C32" s="105"/>
      <c r="D32" s="111"/>
      <c r="E32" s="106" t="str">
        <f t="shared" si="2"/>
        <v/>
      </c>
      <c r="F32" s="106" t="str">
        <f t="shared" si="0"/>
        <v/>
      </c>
      <c r="G32" s="107" t="str">
        <f t="shared" si="3"/>
        <v/>
      </c>
      <c r="H32" s="107" t="str">
        <f t="shared" si="4"/>
        <v/>
      </c>
      <c r="I32" s="108" t="str">
        <f t="shared" si="5"/>
        <v/>
      </c>
      <c r="J32" s="112"/>
    </row>
    <row r="33" spans="1:10" x14ac:dyDescent="0.15">
      <c r="A33" s="110">
        <f>+A32+1</f>
        <v>23</v>
      </c>
      <c r="B33" s="104"/>
      <c r="C33" s="105"/>
      <c r="D33" s="111"/>
      <c r="E33" s="106" t="str">
        <f t="shared" si="2"/>
        <v/>
      </c>
      <c r="F33" s="106" t="str">
        <f t="shared" si="0"/>
        <v/>
      </c>
      <c r="G33" s="107" t="str">
        <f t="shared" si="3"/>
        <v/>
      </c>
      <c r="H33" s="107" t="str">
        <f t="shared" si="4"/>
        <v/>
      </c>
      <c r="I33" s="108" t="str">
        <f t="shared" si="5"/>
        <v/>
      </c>
      <c r="J33" s="112"/>
    </row>
    <row r="34" spans="1:10" x14ac:dyDescent="0.15">
      <c r="A34" s="110">
        <f>+A33+1</f>
        <v>24</v>
      </c>
      <c r="B34" s="104"/>
      <c r="C34" s="105"/>
      <c r="D34" s="111"/>
      <c r="E34" s="106" t="str">
        <f t="shared" si="2"/>
        <v/>
      </c>
      <c r="F34" s="106" t="str">
        <f t="shared" si="0"/>
        <v/>
      </c>
      <c r="G34" s="107" t="str">
        <f t="shared" si="3"/>
        <v/>
      </c>
      <c r="H34" s="107" t="str">
        <f t="shared" si="4"/>
        <v/>
      </c>
      <c r="I34" s="108" t="str">
        <f t="shared" si="5"/>
        <v/>
      </c>
      <c r="J34" s="112"/>
    </row>
    <row r="35" spans="1:10" x14ac:dyDescent="0.15">
      <c r="A35" s="110">
        <f>+A34+1</f>
        <v>25</v>
      </c>
      <c r="B35" s="104"/>
      <c r="C35" s="105"/>
      <c r="D35" s="111"/>
      <c r="E35" s="106" t="str">
        <f t="shared" si="2"/>
        <v/>
      </c>
      <c r="F35" s="106" t="str">
        <f t="shared" si="0"/>
        <v/>
      </c>
      <c r="G35" s="107" t="str">
        <f t="shared" si="3"/>
        <v/>
      </c>
      <c r="H35" s="107" t="str">
        <f t="shared" si="4"/>
        <v/>
      </c>
      <c r="I35" s="108" t="str">
        <f t="shared" si="5"/>
        <v/>
      </c>
      <c r="J35" s="112"/>
    </row>
    <row r="36" spans="1:10" x14ac:dyDescent="0.15">
      <c r="A36" s="110">
        <f t="shared" ref="A36:A60" si="6">+A35+1</f>
        <v>26</v>
      </c>
      <c r="B36" s="104"/>
      <c r="C36" s="105"/>
      <c r="D36" s="111"/>
      <c r="E36" s="106" t="str">
        <f t="shared" si="2"/>
        <v/>
      </c>
      <c r="F36" s="106" t="str">
        <f t="shared" si="0"/>
        <v/>
      </c>
      <c r="G36" s="107" t="str">
        <f t="shared" si="3"/>
        <v/>
      </c>
      <c r="H36" s="107" t="str">
        <f t="shared" si="4"/>
        <v/>
      </c>
      <c r="I36" s="108" t="str">
        <f t="shared" si="5"/>
        <v/>
      </c>
      <c r="J36" s="112"/>
    </row>
    <row r="37" spans="1:10" x14ac:dyDescent="0.15">
      <c r="A37" s="110">
        <f t="shared" si="6"/>
        <v>27</v>
      </c>
      <c r="B37" s="104"/>
      <c r="C37" s="105"/>
      <c r="D37" s="111"/>
      <c r="E37" s="106" t="str">
        <f t="shared" si="2"/>
        <v/>
      </c>
      <c r="F37" s="106" t="str">
        <f t="shared" si="0"/>
        <v/>
      </c>
      <c r="G37" s="107" t="str">
        <f t="shared" si="3"/>
        <v/>
      </c>
      <c r="H37" s="107" t="str">
        <f t="shared" si="4"/>
        <v/>
      </c>
      <c r="I37" s="108" t="str">
        <f t="shared" si="5"/>
        <v/>
      </c>
      <c r="J37" s="112"/>
    </row>
    <row r="38" spans="1:10" x14ac:dyDescent="0.15">
      <c r="A38" s="110">
        <f t="shared" si="6"/>
        <v>28</v>
      </c>
      <c r="B38" s="104"/>
      <c r="C38" s="105"/>
      <c r="D38" s="111"/>
      <c r="E38" s="106" t="str">
        <f t="shared" si="2"/>
        <v/>
      </c>
      <c r="F38" s="106" t="str">
        <f t="shared" si="0"/>
        <v/>
      </c>
      <c r="G38" s="107" t="str">
        <f t="shared" si="3"/>
        <v/>
      </c>
      <c r="H38" s="107" t="str">
        <f t="shared" si="4"/>
        <v/>
      </c>
      <c r="I38" s="108" t="str">
        <f t="shared" si="5"/>
        <v/>
      </c>
      <c r="J38" s="112"/>
    </row>
    <row r="39" spans="1:10" x14ac:dyDescent="0.15">
      <c r="A39" s="110">
        <f t="shared" si="6"/>
        <v>29</v>
      </c>
      <c r="B39" s="104"/>
      <c r="C39" s="105"/>
      <c r="D39" s="111"/>
      <c r="E39" s="106" t="str">
        <f t="shared" si="2"/>
        <v/>
      </c>
      <c r="F39" s="106" t="str">
        <f t="shared" si="0"/>
        <v/>
      </c>
      <c r="G39" s="107" t="str">
        <f t="shared" si="3"/>
        <v/>
      </c>
      <c r="H39" s="107" t="str">
        <f t="shared" si="4"/>
        <v/>
      </c>
      <c r="I39" s="108" t="str">
        <f t="shared" si="5"/>
        <v/>
      </c>
      <c r="J39" s="112"/>
    </row>
    <row r="40" spans="1:10" x14ac:dyDescent="0.15">
      <c r="A40" s="110">
        <f t="shared" si="6"/>
        <v>30</v>
      </c>
      <c r="B40" s="104"/>
      <c r="C40" s="105"/>
      <c r="D40" s="111"/>
      <c r="E40" s="106" t="str">
        <f t="shared" si="2"/>
        <v/>
      </c>
      <c r="F40" s="106" t="str">
        <f t="shared" si="0"/>
        <v/>
      </c>
      <c r="G40" s="107" t="str">
        <f t="shared" si="3"/>
        <v/>
      </c>
      <c r="H40" s="107" t="str">
        <f t="shared" si="4"/>
        <v/>
      </c>
      <c r="I40" s="108" t="str">
        <f t="shared" si="5"/>
        <v/>
      </c>
      <c r="J40" s="112"/>
    </row>
    <row r="41" spans="1:10" x14ac:dyDescent="0.15">
      <c r="A41" s="110">
        <f t="shared" si="6"/>
        <v>31</v>
      </c>
      <c r="B41" s="104"/>
      <c r="C41" s="105"/>
      <c r="D41" s="111"/>
      <c r="E41" s="106" t="str">
        <f t="shared" ref="E41:E60" si="7">+IF(C41="","",C41^IF($C$7="",1,$C$7))</f>
        <v/>
      </c>
      <c r="F41" s="106" t="str">
        <f t="shared" si="0"/>
        <v/>
      </c>
      <c r="G41" s="107" t="str">
        <f t="shared" si="3"/>
        <v/>
      </c>
      <c r="H41" s="107" t="str">
        <f t="shared" si="4"/>
        <v/>
      </c>
      <c r="I41" s="108" t="str">
        <f t="shared" ref="I41:I60" si="8">+IF(OR(E41=0,E41=""),"",IF(J41&lt;&gt;"",J41,ROUND(E41*($C$6-SUM(J$11:J$60))/SUMIF(J$11:J$60,"=",E$11:E$60),0)))</f>
        <v/>
      </c>
      <c r="J41" s="112"/>
    </row>
    <row r="42" spans="1:10" x14ac:dyDescent="0.15">
      <c r="A42" s="110">
        <f t="shared" si="6"/>
        <v>32</v>
      </c>
      <c r="B42" s="113"/>
      <c r="C42" s="105"/>
      <c r="D42" s="111"/>
      <c r="E42" s="106" t="str">
        <f t="shared" si="7"/>
        <v/>
      </c>
      <c r="F42" s="106" t="str">
        <f t="shared" si="0"/>
        <v/>
      </c>
      <c r="G42" s="107" t="str">
        <f t="shared" si="3"/>
        <v/>
      </c>
      <c r="H42" s="107" t="str">
        <f t="shared" si="4"/>
        <v/>
      </c>
      <c r="I42" s="108" t="str">
        <f t="shared" si="8"/>
        <v/>
      </c>
      <c r="J42" s="112"/>
    </row>
    <row r="43" spans="1:10" x14ac:dyDescent="0.15">
      <c r="A43" s="110">
        <f t="shared" si="6"/>
        <v>33</v>
      </c>
      <c r="B43" s="113"/>
      <c r="C43" s="105"/>
      <c r="D43" s="111"/>
      <c r="E43" s="106" t="str">
        <f t="shared" si="7"/>
        <v/>
      </c>
      <c r="F43" s="106" t="str">
        <f t="shared" si="0"/>
        <v/>
      </c>
      <c r="G43" s="107" t="str">
        <f t="shared" si="3"/>
        <v/>
      </c>
      <c r="H43" s="107" t="str">
        <f t="shared" si="4"/>
        <v/>
      </c>
      <c r="I43" s="108" t="str">
        <f t="shared" si="8"/>
        <v/>
      </c>
      <c r="J43" s="112"/>
    </row>
    <row r="44" spans="1:10" x14ac:dyDescent="0.15">
      <c r="A44" s="110">
        <f t="shared" si="6"/>
        <v>34</v>
      </c>
      <c r="B44" s="113"/>
      <c r="C44" s="105"/>
      <c r="D44" s="111"/>
      <c r="E44" s="106" t="str">
        <f t="shared" si="7"/>
        <v/>
      </c>
      <c r="F44" s="106" t="str">
        <f t="shared" si="0"/>
        <v/>
      </c>
      <c r="G44" s="107" t="str">
        <f t="shared" si="3"/>
        <v/>
      </c>
      <c r="H44" s="107" t="str">
        <f t="shared" si="4"/>
        <v/>
      </c>
      <c r="I44" s="108" t="str">
        <f t="shared" si="8"/>
        <v/>
      </c>
      <c r="J44" s="112"/>
    </row>
    <row r="45" spans="1:10" x14ac:dyDescent="0.15">
      <c r="A45" s="110">
        <f t="shared" si="6"/>
        <v>35</v>
      </c>
      <c r="B45" s="113"/>
      <c r="C45" s="105"/>
      <c r="D45" s="111"/>
      <c r="E45" s="106" t="str">
        <f t="shared" si="7"/>
        <v/>
      </c>
      <c r="F45" s="106" t="str">
        <f t="shared" si="0"/>
        <v/>
      </c>
      <c r="G45" s="107" t="str">
        <f t="shared" si="3"/>
        <v/>
      </c>
      <c r="H45" s="107" t="str">
        <f t="shared" si="4"/>
        <v/>
      </c>
      <c r="I45" s="108" t="str">
        <f t="shared" si="8"/>
        <v/>
      </c>
      <c r="J45" s="112"/>
    </row>
    <row r="46" spans="1:10" x14ac:dyDescent="0.15">
      <c r="A46" s="110">
        <f t="shared" si="6"/>
        <v>36</v>
      </c>
      <c r="B46" s="113"/>
      <c r="C46" s="105"/>
      <c r="D46" s="111"/>
      <c r="E46" s="106" t="str">
        <f t="shared" si="7"/>
        <v/>
      </c>
      <c r="F46" s="106" t="str">
        <f t="shared" si="0"/>
        <v/>
      </c>
      <c r="G46" s="107" t="str">
        <f t="shared" si="3"/>
        <v/>
      </c>
      <c r="H46" s="107" t="str">
        <f t="shared" si="4"/>
        <v/>
      </c>
      <c r="I46" s="108" t="str">
        <f t="shared" si="8"/>
        <v/>
      </c>
      <c r="J46" s="112"/>
    </row>
    <row r="47" spans="1:10" x14ac:dyDescent="0.15">
      <c r="A47" s="110">
        <f t="shared" si="6"/>
        <v>37</v>
      </c>
      <c r="B47" s="113"/>
      <c r="C47" s="105"/>
      <c r="D47" s="111"/>
      <c r="E47" s="106" t="str">
        <f t="shared" si="7"/>
        <v/>
      </c>
      <c r="F47" s="106" t="str">
        <f t="shared" si="0"/>
        <v/>
      </c>
      <c r="G47" s="107" t="str">
        <f t="shared" si="3"/>
        <v/>
      </c>
      <c r="H47" s="107" t="str">
        <f t="shared" si="4"/>
        <v/>
      </c>
      <c r="I47" s="108" t="str">
        <f t="shared" si="8"/>
        <v/>
      </c>
      <c r="J47" s="112"/>
    </row>
    <row r="48" spans="1:10" x14ac:dyDescent="0.15">
      <c r="A48" s="110">
        <f t="shared" si="6"/>
        <v>38</v>
      </c>
      <c r="B48" s="113"/>
      <c r="C48" s="105"/>
      <c r="D48" s="111"/>
      <c r="E48" s="106" t="str">
        <f t="shared" si="7"/>
        <v/>
      </c>
      <c r="F48" s="106" t="str">
        <f t="shared" si="0"/>
        <v/>
      </c>
      <c r="G48" s="107" t="str">
        <f t="shared" si="3"/>
        <v/>
      </c>
      <c r="H48" s="107" t="str">
        <f t="shared" si="4"/>
        <v/>
      </c>
      <c r="I48" s="108" t="str">
        <f t="shared" si="8"/>
        <v/>
      </c>
      <c r="J48" s="112"/>
    </row>
    <row r="49" spans="1:10" x14ac:dyDescent="0.15">
      <c r="A49" s="110">
        <f t="shared" si="6"/>
        <v>39</v>
      </c>
      <c r="B49" s="113"/>
      <c r="C49" s="105"/>
      <c r="D49" s="111"/>
      <c r="E49" s="106" t="str">
        <f t="shared" si="7"/>
        <v/>
      </c>
      <c r="F49" s="106" t="str">
        <f t="shared" si="0"/>
        <v/>
      </c>
      <c r="G49" s="107" t="str">
        <f t="shared" si="3"/>
        <v/>
      </c>
      <c r="H49" s="107" t="str">
        <f t="shared" si="4"/>
        <v/>
      </c>
      <c r="I49" s="108" t="str">
        <f t="shared" si="8"/>
        <v/>
      </c>
      <c r="J49" s="112"/>
    </row>
    <row r="50" spans="1:10" x14ac:dyDescent="0.15">
      <c r="A50" s="110">
        <f t="shared" si="6"/>
        <v>40</v>
      </c>
      <c r="B50" s="113"/>
      <c r="C50" s="105"/>
      <c r="D50" s="111"/>
      <c r="E50" s="106" t="str">
        <f t="shared" si="7"/>
        <v/>
      </c>
      <c r="F50" s="106" t="str">
        <f t="shared" si="0"/>
        <v/>
      </c>
      <c r="G50" s="107" t="str">
        <f t="shared" si="3"/>
        <v/>
      </c>
      <c r="H50" s="107" t="str">
        <f t="shared" si="4"/>
        <v/>
      </c>
      <c r="I50" s="108" t="str">
        <f t="shared" si="8"/>
        <v/>
      </c>
      <c r="J50" s="112"/>
    </row>
    <row r="51" spans="1:10" x14ac:dyDescent="0.15">
      <c r="A51" s="110">
        <f t="shared" si="6"/>
        <v>41</v>
      </c>
      <c r="B51" s="113"/>
      <c r="C51" s="105"/>
      <c r="D51" s="111"/>
      <c r="E51" s="106" t="str">
        <f t="shared" si="7"/>
        <v/>
      </c>
      <c r="F51" s="106" t="str">
        <f t="shared" si="0"/>
        <v/>
      </c>
      <c r="G51" s="107" t="str">
        <f t="shared" si="3"/>
        <v/>
      </c>
      <c r="H51" s="107" t="str">
        <f t="shared" si="4"/>
        <v/>
      </c>
      <c r="I51" s="108" t="str">
        <f t="shared" si="8"/>
        <v/>
      </c>
      <c r="J51" s="112"/>
    </row>
    <row r="52" spans="1:10" x14ac:dyDescent="0.15">
      <c r="A52" s="110">
        <f t="shared" si="6"/>
        <v>42</v>
      </c>
      <c r="B52" s="113"/>
      <c r="C52" s="105"/>
      <c r="D52" s="111"/>
      <c r="E52" s="106" t="str">
        <f t="shared" si="7"/>
        <v/>
      </c>
      <c r="F52" s="106" t="str">
        <f t="shared" si="0"/>
        <v/>
      </c>
      <c r="G52" s="107" t="str">
        <f t="shared" si="3"/>
        <v/>
      </c>
      <c r="H52" s="107" t="str">
        <f t="shared" si="4"/>
        <v/>
      </c>
      <c r="I52" s="108" t="str">
        <f t="shared" si="8"/>
        <v/>
      </c>
      <c r="J52" s="112"/>
    </row>
    <row r="53" spans="1:10" x14ac:dyDescent="0.15">
      <c r="A53" s="110">
        <f t="shared" si="6"/>
        <v>43</v>
      </c>
      <c r="B53" s="113"/>
      <c r="C53" s="105"/>
      <c r="D53" s="111"/>
      <c r="E53" s="106" t="str">
        <f t="shared" si="7"/>
        <v/>
      </c>
      <c r="F53" s="106" t="str">
        <f t="shared" si="0"/>
        <v/>
      </c>
      <c r="G53" s="107" t="str">
        <f t="shared" si="3"/>
        <v/>
      </c>
      <c r="H53" s="107" t="str">
        <f t="shared" si="4"/>
        <v/>
      </c>
      <c r="I53" s="108" t="str">
        <f t="shared" si="8"/>
        <v/>
      </c>
      <c r="J53" s="112"/>
    </row>
    <row r="54" spans="1:10" x14ac:dyDescent="0.15">
      <c r="A54" s="110">
        <f t="shared" si="6"/>
        <v>44</v>
      </c>
      <c r="B54" s="113"/>
      <c r="C54" s="105"/>
      <c r="D54" s="111"/>
      <c r="E54" s="106" t="str">
        <f t="shared" si="7"/>
        <v/>
      </c>
      <c r="F54" s="106" t="str">
        <f t="shared" si="0"/>
        <v/>
      </c>
      <c r="G54" s="107" t="str">
        <f t="shared" si="3"/>
        <v/>
      </c>
      <c r="H54" s="107" t="str">
        <f t="shared" si="4"/>
        <v/>
      </c>
      <c r="I54" s="108" t="str">
        <f t="shared" si="8"/>
        <v/>
      </c>
      <c r="J54" s="112"/>
    </row>
    <row r="55" spans="1:10" x14ac:dyDescent="0.15">
      <c r="A55" s="110">
        <f t="shared" si="6"/>
        <v>45</v>
      </c>
      <c r="B55" s="113"/>
      <c r="C55" s="105"/>
      <c r="D55" s="111"/>
      <c r="E55" s="106" t="str">
        <f t="shared" si="7"/>
        <v/>
      </c>
      <c r="F55" s="106" t="str">
        <f t="shared" si="0"/>
        <v/>
      </c>
      <c r="G55" s="107" t="str">
        <f t="shared" si="3"/>
        <v/>
      </c>
      <c r="H55" s="107" t="str">
        <f t="shared" si="4"/>
        <v/>
      </c>
      <c r="I55" s="108" t="str">
        <f t="shared" si="8"/>
        <v/>
      </c>
      <c r="J55" s="112"/>
    </row>
    <row r="56" spans="1:10" x14ac:dyDescent="0.15">
      <c r="A56" s="110">
        <f t="shared" si="6"/>
        <v>46</v>
      </c>
      <c r="B56" s="113"/>
      <c r="C56" s="105"/>
      <c r="D56" s="111"/>
      <c r="E56" s="106" t="str">
        <f t="shared" si="7"/>
        <v/>
      </c>
      <c r="F56" s="106" t="str">
        <f t="shared" si="0"/>
        <v/>
      </c>
      <c r="G56" s="107" t="str">
        <f t="shared" si="3"/>
        <v/>
      </c>
      <c r="H56" s="107" t="str">
        <f t="shared" si="4"/>
        <v/>
      </c>
      <c r="I56" s="108" t="str">
        <f t="shared" si="8"/>
        <v/>
      </c>
      <c r="J56" s="112"/>
    </row>
    <row r="57" spans="1:10" x14ac:dyDescent="0.15">
      <c r="A57" s="110">
        <f t="shared" si="6"/>
        <v>47</v>
      </c>
      <c r="B57" s="113"/>
      <c r="C57" s="105"/>
      <c r="D57" s="111"/>
      <c r="E57" s="106" t="str">
        <f t="shared" si="7"/>
        <v/>
      </c>
      <c r="F57" s="106" t="str">
        <f t="shared" si="0"/>
        <v/>
      </c>
      <c r="G57" s="107" t="str">
        <f t="shared" si="3"/>
        <v/>
      </c>
      <c r="H57" s="107" t="str">
        <f t="shared" si="4"/>
        <v/>
      </c>
      <c r="I57" s="108" t="str">
        <f t="shared" si="8"/>
        <v/>
      </c>
      <c r="J57" s="112"/>
    </row>
    <row r="58" spans="1:10" x14ac:dyDescent="0.15">
      <c r="A58" s="110">
        <f t="shared" si="6"/>
        <v>48</v>
      </c>
      <c r="B58" s="113"/>
      <c r="C58" s="105"/>
      <c r="D58" s="111"/>
      <c r="E58" s="106" t="str">
        <f t="shared" si="7"/>
        <v/>
      </c>
      <c r="F58" s="106" t="str">
        <f t="shared" si="0"/>
        <v/>
      </c>
      <c r="G58" s="107" t="str">
        <f t="shared" si="3"/>
        <v/>
      </c>
      <c r="H58" s="107" t="str">
        <f t="shared" si="4"/>
        <v/>
      </c>
      <c r="I58" s="108" t="str">
        <f t="shared" si="8"/>
        <v/>
      </c>
      <c r="J58" s="112"/>
    </row>
    <row r="59" spans="1:10" x14ac:dyDescent="0.15">
      <c r="A59" s="110">
        <f t="shared" si="6"/>
        <v>49</v>
      </c>
      <c r="B59" s="113"/>
      <c r="C59" s="105"/>
      <c r="D59" s="111"/>
      <c r="E59" s="106" t="str">
        <f t="shared" si="7"/>
        <v/>
      </c>
      <c r="F59" s="106" t="str">
        <f t="shared" si="0"/>
        <v/>
      </c>
      <c r="G59" s="107" t="str">
        <f t="shared" si="3"/>
        <v/>
      </c>
      <c r="H59" s="107" t="str">
        <f t="shared" si="4"/>
        <v/>
      </c>
      <c r="I59" s="108" t="str">
        <f t="shared" si="8"/>
        <v/>
      </c>
      <c r="J59" s="112"/>
    </row>
    <row r="60" spans="1:10" x14ac:dyDescent="0.15">
      <c r="A60" s="110">
        <f t="shared" si="6"/>
        <v>50</v>
      </c>
      <c r="B60" s="113"/>
      <c r="C60" s="105"/>
      <c r="D60" s="111"/>
      <c r="E60" s="106" t="str">
        <f t="shared" si="7"/>
        <v/>
      </c>
      <c r="F60" s="106" t="str">
        <f t="shared" si="0"/>
        <v/>
      </c>
      <c r="G60" s="107" t="str">
        <f t="shared" si="3"/>
        <v/>
      </c>
      <c r="H60" s="107" t="str">
        <f t="shared" si="4"/>
        <v/>
      </c>
      <c r="I60" s="108" t="str">
        <f t="shared" si="8"/>
        <v/>
      </c>
      <c r="J60" s="112"/>
    </row>
    <row r="61" spans="1:10" x14ac:dyDescent="0.15">
      <c r="C61" s="114" t="str">
        <f>+IF(C62="","",IF(OR(C62="Sum &lt;&gt; 1",C62="Sum&lt;&gt;100"),"Check!",""))</f>
        <v/>
      </c>
      <c r="D61" s="76"/>
      <c r="E61" s="115"/>
      <c r="F61" s="115"/>
      <c r="G61" s="76"/>
      <c r="H61" s="116"/>
      <c r="I61" s="116"/>
      <c r="J61" s="116"/>
    </row>
    <row r="62" spans="1:10" x14ac:dyDescent="0.15">
      <c r="A62" s="110"/>
      <c r="B62" s="117" t="s">
        <v>1</v>
      </c>
      <c r="C62" s="118">
        <f>IF(SUM(C11:C60)=0,"",IF(MAX(C11:C60)&lt;1,IF(ABS(ROUND(SUM(C11:C60),3)-1)&gt;0.005,"Sum &lt;&gt; 1 !",SUM(C11:C60)),IF(ABS(ROUND(SUM(C11:C60),3)-100)&gt;0.5,"Sum &lt;&gt; 100 !",SUM(C11:C60))))</f>
        <v>100</v>
      </c>
      <c r="D62" s="118" t="str">
        <f>IF(SUMPRODUCT(C11:C45,D11:D45)=0,"",IF(SUMPRODUCT(C11:C45,D11:D45)&gt;100,SUMPRODUCT(C11:C45,D11:D45)/100,SUMPRODUCT(C11:C45,D11:D45)))</f>
        <v/>
      </c>
      <c r="E62" s="119"/>
      <c r="F62" s="120"/>
      <c r="G62" s="107" t="str">
        <f>IF(SUM(G11:G60)=0,"",SUM(G11:G60))</f>
        <v/>
      </c>
      <c r="H62" s="107" t="str">
        <f>IF(SUM(H11:H60)=0,"",SUM(H11:H60))</f>
        <v/>
      </c>
      <c r="I62" s="108">
        <f>IF(SUM(I11:I60)=0,"",SUM(I11:I60))</f>
        <v>700</v>
      </c>
      <c r="J62" s="121" t="str">
        <f>IF(G62="","",G62/I62)</f>
        <v/>
      </c>
    </row>
    <row r="63" spans="1:10" x14ac:dyDescent="0.15">
      <c r="A63" s="72" t="s">
        <v>38</v>
      </c>
    </row>
  </sheetData>
  <sheetProtection algorithmName="SHA-512" hashValue="js/J1qtyRual6s8aSstT1Cc3KkQPtj0X2aaVb+OjsbBJM1LdIovgGP2qdCa+BWse5epJ9ssSUxkRTgJZ6epSJA==" saltValue="K9fj+Zkbh6siYpYavVsPEQ==" spinCount="100000" sheet="1" objects="1" scenarios="1" formatCells="0" formatRows="0" deleteRows="0" autoFilter="0"/>
  <autoFilter ref="B9:B62" xr:uid="{00000000-0009-0000-0000-000000000000}"/>
  <mergeCells count="4">
    <mergeCell ref="G9:I9"/>
    <mergeCell ref="D4:G4"/>
    <mergeCell ref="J9:J10"/>
    <mergeCell ref="D3:G3"/>
  </mergeCells>
  <phoneticPr fontId="0" type="noConversion"/>
  <hyperlinks>
    <hyperlink ref="D3:E3" r:id="rId1" display="By Ruilin Ren, PhD" xr:uid="{00000000-0004-0000-0000-000000000000}"/>
  </hyperlinks>
  <pageMargins left="0.75" right="0.75" top="1" bottom="1" header="0.5" footer="0.5"/>
  <pageSetup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8"/>
  <sheetViews>
    <sheetView tabSelected="1" workbookViewId="0">
      <selection activeCell="B11" sqref="B11:L12"/>
    </sheetView>
  </sheetViews>
  <sheetFormatPr baseColWidth="10" defaultColWidth="9.1640625" defaultRowHeight="13" x14ac:dyDescent="0.15"/>
  <cols>
    <col min="1" max="1" width="3.5" style="50" customWidth="1"/>
    <col min="2" max="2" width="25.6640625" style="50" customWidth="1"/>
    <col min="3" max="3" width="7.5" style="50" customWidth="1"/>
    <col min="4" max="5" width="7.5" style="51" customWidth="1"/>
    <col min="6" max="12" width="7.5" style="52" customWidth="1"/>
    <col min="13" max="14" width="7.5" style="50" customWidth="1"/>
    <col min="15" max="15" width="10.1640625" style="50" customWidth="1"/>
    <col min="16" max="16" width="9.5" style="50" customWidth="1"/>
    <col min="17" max="17" width="11.83203125" style="50" customWidth="1"/>
    <col min="18" max="18" width="11" style="50" customWidth="1"/>
    <col min="19" max="19" width="10.6640625" style="50" customWidth="1"/>
    <col min="20" max="20" width="11" style="50" customWidth="1"/>
    <col min="21" max="16384" width="9.1640625" style="50"/>
  </cols>
  <sheetData>
    <row r="1" spans="1:14" x14ac:dyDescent="0.15">
      <c r="D1" s="42" t="s">
        <v>26</v>
      </c>
      <c r="F1" s="42"/>
      <c r="G1" s="51"/>
      <c r="H1" s="51"/>
      <c r="L1" s="55">
        <f>+PowerAlloc!J1</f>
        <v>42796</v>
      </c>
    </row>
    <row r="2" spans="1:14" x14ac:dyDescent="0.15">
      <c r="E2" s="43"/>
      <c r="F2" s="42"/>
      <c r="G2" s="51"/>
      <c r="H2" s="51"/>
      <c r="J2" s="41"/>
    </row>
    <row r="3" spans="1:14" x14ac:dyDescent="0.15">
      <c r="E3" s="50"/>
      <c r="F3" s="42"/>
      <c r="G3" s="51"/>
      <c r="H3" s="51"/>
    </row>
    <row r="4" spans="1:14" x14ac:dyDescent="0.15">
      <c r="C4" s="6" t="s">
        <v>1</v>
      </c>
      <c r="D4" s="45" t="s">
        <v>2</v>
      </c>
      <c r="E4" s="45" t="s">
        <v>3</v>
      </c>
      <c r="F4" s="43"/>
      <c r="G4" s="51"/>
      <c r="H4" s="51"/>
    </row>
    <row r="5" spans="1:14" x14ac:dyDescent="0.15">
      <c r="B5" s="6" t="s">
        <v>46</v>
      </c>
      <c r="C5" s="4">
        <v>1</v>
      </c>
      <c r="D5" s="67"/>
      <c r="E5" s="67"/>
    </row>
    <row r="6" spans="1:14" x14ac:dyDescent="0.15">
      <c r="B6" s="6" t="s">
        <v>47</v>
      </c>
      <c r="C6" s="3">
        <v>25</v>
      </c>
      <c r="D6" s="68"/>
      <c r="E6" s="68"/>
    </row>
    <row r="7" spans="1:14" x14ac:dyDescent="0.15">
      <c r="B7" s="6" t="s">
        <v>48</v>
      </c>
      <c r="C7" s="39"/>
      <c r="D7" s="67"/>
      <c r="E7" s="69"/>
      <c r="F7" s="136" t="str">
        <f>+IF(AND(C7="",C$5=""),"",IF(C7&lt;&gt;"","",IF(OR(D7="",E7=""),"&lt;=Response rate?","")))</f>
        <v>&lt;=Response rate?</v>
      </c>
      <c r="G7" s="137"/>
    </row>
    <row r="8" spans="1:14" x14ac:dyDescent="0.15">
      <c r="B8" s="6" t="s">
        <v>49</v>
      </c>
      <c r="C8" s="4"/>
      <c r="D8" s="67"/>
      <c r="E8" s="69"/>
      <c r="F8" s="136" t="str">
        <f>+IF(AND(C8="",C$5=""),"",IF(C8&lt;&gt;"","",IF(OR(D8="",E8=""),"&lt;=Response rate?","")))</f>
        <v>&lt;=Response rate?</v>
      </c>
      <c r="G8" s="137"/>
      <c r="H8" s="50"/>
      <c r="I8" s="50"/>
      <c r="J8" s="50"/>
      <c r="K8" s="50"/>
      <c r="L8" s="50"/>
    </row>
    <row r="9" spans="1:14" x14ac:dyDescent="0.15">
      <c r="A9" s="31" t="s">
        <v>17</v>
      </c>
      <c r="B9" s="20" t="s">
        <v>40</v>
      </c>
      <c r="C9" s="131" t="s">
        <v>32</v>
      </c>
      <c r="D9" s="132"/>
      <c r="E9" s="133" t="s">
        <v>20</v>
      </c>
      <c r="F9" s="134"/>
      <c r="G9" s="135"/>
      <c r="H9" s="131" t="s">
        <v>21</v>
      </c>
      <c r="I9" s="132"/>
      <c r="J9" s="133" t="s">
        <v>9</v>
      </c>
      <c r="K9" s="138"/>
      <c r="L9" s="139"/>
      <c r="M9" s="130" t="s">
        <v>41</v>
      </c>
      <c r="N9" s="130"/>
    </row>
    <row r="10" spans="1:14" x14ac:dyDescent="0.15">
      <c r="A10" s="31"/>
      <c r="B10" s="21" t="s">
        <v>10</v>
      </c>
      <c r="C10" s="40" t="str">
        <f>+IF(SUM(E11:F45)=0,"Domain","Urban")</f>
        <v>Domain</v>
      </c>
      <c r="D10" s="40" t="str">
        <f>+IF(SUM(E11:F45)=0,"","Rural")</f>
        <v/>
      </c>
      <c r="E10" s="48" t="s">
        <v>2</v>
      </c>
      <c r="F10" s="48" t="s">
        <v>3</v>
      </c>
      <c r="G10" s="48" t="s">
        <v>1</v>
      </c>
      <c r="H10" s="40" t="str">
        <f>+IF(SUM(J11:K45)=0,"Domain","Urban")</f>
        <v>Domain</v>
      </c>
      <c r="I10" s="40" t="str">
        <f>+IF(SUM(J11:K45)=0,"","Rural")</f>
        <v/>
      </c>
      <c r="J10" s="48" t="s">
        <v>2</v>
      </c>
      <c r="K10" s="48" t="s">
        <v>4</v>
      </c>
      <c r="L10" s="48" t="s">
        <v>1</v>
      </c>
      <c r="M10" s="40" t="str">
        <f>+IF(SUM(J11:K45)=0,"Domain","Urban")</f>
        <v>Domain</v>
      </c>
      <c r="N10" s="40" t="str">
        <f>+IF(SUM(J11:K45)=0,"","Rural")</f>
        <v/>
      </c>
    </row>
    <row r="11" spans="1:14" x14ac:dyDescent="0.15">
      <c r="A11" s="29">
        <v>1</v>
      </c>
      <c r="B11" s="22" t="str">
        <f>+IF(PowerAlloc!B11="","",PowerAlloc!B11)</f>
        <v>Publicos</v>
      </c>
      <c r="C11" s="65"/>
      <c r="D11" s="65"/>
      <c r="E11" s="8" t="str">
        <f>+IF(OR(PowerAlloc!G11="",AND($C$5="",$D$5="",C11="")),"",IF(C11&lt;&gt;""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C11),IF(D$5&lt;&gt;""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1" s="8" t="str">
        <f>+IF(OR(PowerAlloc!H11="",AND($C$5="",$E$5="",D11="")),"",IF(D11&lt;&gt;"", 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D11), IF(E$5&lt;&gt;"",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1" s="23">
        <f>+IF(SUM(E11:F11)&lt;&gt;0,SUM(E11:F11),IF(OR(PowerAlloc!I11="",AND(C$5="",D$5="",E$5="")),"",IF(C11&lt;&gt;"",PowerAlloc!I11/(C11*IF(SUM($C$7,$C$8)=0,1,IF(AND($C$7&lt;&gt;"",$C$8=""),$C$7,IF(AND($C$7="",$C$8&lt;&gt;""),$C$8,$C$7*$C$8)))),PowerAlloc!I11/($C$5*IF(SUM($C$7,$C$8)=0,1,IF(AND($C$7&lt;&gt;"",$C$8=""),$C$7,IF(AND($C$7="",$C$8&lt;&gt;""),$C$8,$C$7*$C$8)))))))</f>
        <v>473</v>
      </c>
      <c r="H11" s="70"/>
      <c r="I11" s="70"/>
      <c r="J11" s="8" t="str">
        <f>+IF(OR(E11="",AND($C$6="",$D$6="",H11="")),"",ROUND( IF(M11&lt;&gt;"", M11,IF(H11&lt;&gt;"",ROUND(E11/H11, 0),IF(D$6&lt;&gt;"",ROUND(E11/$D$6, 0),ROUND(E11/$C$6, 0)))),0))</f>
        <v/>
      </c>
      <c r="K11" s="8" t="str">
        <f>+IF(OR(F11="",AND($C$6="",$E$6="",I11="")),"",ROUND(IF(N11&lt;&gt;"",N11,IF(I11&lt;&gt;"",ROUND(F11/I11,0),IF(E$6&lt;&gt;"",ROUND(F11/$E$6,0),ROUND(F11/$C$6,0)))),0))</f>
        <v/>
      </c>
      <c r="L11" s="23">
        <f>IF(SUM(J11:K11)&lt;&gt;0,SUM(J11:K11),IF(OR(G11="",AND($C$6="",H11="")),"",IF(M11&lt;&gt;"",M11,IF(H11&lt;&gt;"",ROUND(G11/H11,0),ROUND(G11/$C$6,0)))))</f>
        <v>19</v>
      </c>
      <c r="M11" s="71"/>
      <c r="N11" s="71"/>
    </row>
    <row r="12" spans="1:14" x14ac:dyDescent="0.15">
      <c r="A12" s="29">
        <f t="shared" ref="A12:A60" si="0">+A11+1</f>
        <v>2</v>
      </c>
      <c r="B12" s="22" t="str">
        <f>+IF(PowerAlloc!B12="","",PowerAlloc!B12)</f>
        <v>Privados</v>
      </c>
      <c r="C12" s="65"/>
      <c r="D12" s="65"/>
      <c r="E12" s="8" t="str">
        <f>+IF(OR(PowerAlloc!G12="",AND($C$5="",$D$5="",C12="")),"",IF(C12&lt;&gt;""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C12),IF(D$5&lt;&gt;""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2" s="8" t="str">
        <f>+IF(OR(PowerAlloc!H12="",AND($C$5="",$E$5="",D12="")),"",IF(D12&lt;&gt;"", 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D12), IF(E$5&lt;&gt;"",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2" s="23">
        <f>+IF(SUM(E12:F12)&lt;&gt;0,SUM(E12:F12),IF(OR(PowerAlloc!I12="",AND(C$5="",D$5="",E$5="")),"",IF(C12&lt;&gt;"",PowerAlloc!I12/(C12*IF(SUM($C$7,$C$8)=0,1,IF(AND($C$7&lt;&gt;"",$C$8=""),$C$7,IF(AND($C$7="",$C$8&lt;&gt;""),$C$8,$C$7*$C$8)))),PowerAlloc!I12/($C$5*IF(SUM($C$7,$C$8)=0,1,IF(AND($C$7&lt;&gt;"",$C$8=""),$C$7,IF(AND($C$7="",$C$8&lt;&gt;""),$C$8,$C$7*$C$8)))))))</f>
        <v>227</v>
      </c>
      <c r="H12" s="70"/>
      <c r="I12" s="70"/>
      <c r="J12" s="8" t="str">
        <f t="shared" ref="J12:J40" si="1">+IF(OR(E12="",AND($C$6="",$D$6="",H12="")),"",ROUND( IF(M12&lt;&gt;"", M12,IF(H12&lt;&gt;"",ROUND(E12/H12, 0),IF(D$6&lt;&gt;"",ROUND(E12/$D$6, 0),ROUND(E12/$C$6, 0)))),0))</f>
        <v/>
      </c>
      <c r="K12" s="8" t="str">
        <f t="shared" ref="K12:K40" si="2">+IF(OR(F12="",AND($C$6="",$E$6="",I12="")),"",ROUND(IF(N12&lt;&gt;"",N12,IF(I12&lt;&gt;"",ROUND(F12/I12,0),IF(E$6&lt;&gt;"",ROUND(F12/$E$6,0),ROUND(F12/$C$6,0)))),0))</f>
        <v/>
      </c>
      <c r="L12" s="23">
        <f t="shared" ref="L12:L40" si="3">IF(SUM(J12:K12)&lt;&gt;0,SUM(J12:K12),IF(OR(G12="",AND($C$6="",H12="")),"",IF(M12&lt;&gt;"",M12,IF(H12&lt;&gt;"",ROUND(G12/H12,0),ROUND(G12/$C$6,0)))))</f>
        <v>9</v>
      </c>
      <c r="M12" s="68"/>
      <c r="N12" s="68"/>
    </row>
    <row r="13" spans="1:14" x14ac:dyDescent="0.15">
      <c r="A13" s="29">
        <f t="shared" si="0"/>
        <v>3</v>
      </c>
      <c r="B13" s="22" t="str">
        <f>+IF(PowerAlloc!B13="","",PowerAlloc!B13)</f>
        <v/>
      </c>
      <c r="C13" s="65"/>
      <c r="D13" s="65"/>
      <c r="E13" s="8" t="str">
        <f>+IF(OR(PowerAlloc!G13="",AND($C$5="",$D$5="",C13="")),"",IF(C13&lt;&gt;""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C13),IF(D$5&lt;&gt;""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3" s="8" t="str">
        <f>+IF(OR(PowerAlloc!H13="",AND($C$5="",$E$5="",D13="")),"",IF(D13&lt;&gt;"", 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D13), IF(E$5&lt;&gt;"",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3" s="23" t="str">
        <f>+IF(SUM(E13:F13)&lt;&gt;0,SUM(E13:F13),IF(OR(PowerAlloc!I13="",AND(C$5="",D$5="",E$5="")),"",IF(C13&lt;&gt;"",PowerAlloc!I13/(C13*IF(SUM($C$7,$C$8)=0,1,IF(AND($C$7&lt;&gt;"",$C$8=""),$C$7,IF(AND($C$7="",$C$8&lt;&gt;""),$C$8,$C$7*$C$8)))),PowerAlloc!I13/($C$5*IF(SUM($C$7,$C$8)=0,1,IF(AND($C$7&lt;&gt;"",$C$8=""),$C$7,IF(AND($C$7="",$C$8&lt;&gt;""),$C$8,$C$7*$C$8)))))))</f>
        <v/>
      </c>
      <c r="H13" s="70"/>
      <c r="I13" s="70"/>
      <c r="J13" s="8" t="str">
        <f t="shared" si="1"/>
        <v/>
      </c>
      <c r="K13" s="8" t="str">
        <f t="shared" si="2"/>
        <v/>
      </c>
      <c r="L13" s="23" t="str">
        <f t="shared" si="3"/>
        <v/>
      </c>
      <c r="M13" s="68"/>
      <c r="N13" s="68"/>
    </row>
    <row r="14" spans="1:14" x14ac:dyDescent="0.15">
      <c r="A14" s="29">
        <f t="shared" si="0"/>
        <v>4</v>
      </c>
      <c r="B14" s="22" t="str">
        <f>+IF(PowerAlloc!B14="","",PowerAlloc!B14)</f>
        <v/>
      </c>
      <c r="C14" s="65"/>
      <c r="D14" s="65"/>
      <c r="E14" s="8" t="str">
        <f>+IF(OR(PowerAlloc!G14="",AND($C$5="",$D$5="",C14="")),"",IF(C14&lt;&gt;""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C14),IF(D$5&lt;&gt;""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4" s="8" t="str">
        <f>+IF(OR(PowerAlloc!H14="",AND($C$5="",$E$5="",D14="")),"",IF(D14&lt;&gt;"", 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D14), IF(E$5&lt;&gt;"",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4" s="23" t="str">
        <f>+IF(SUM(E14:F14)&lt;&gt;0,SUM(E14:F14),IF(OR(PowerAlloc!I14="",AND(C$5="",D$5="",E$5="")),"",IF(C14&lt;&gt;"",PowerAlloc!I14/(C14*IF(SUM($C$7,$C$8)=0,1,IF(AND($C$7&lt;&gt;"",$C$8=""),$C$7,IF(AND($C$7="",$C$8&lt;&gt;""),$C$8,$C$7*$C$8)))),PowerAlloc!I14/($C$5*IF(SUM($C$7,$C$8)=0,1,IF(AND($C$7&lt;&gt;"",$C$8=""),$C$7,IF(AND($C$7="",$C$8&lt;&gt;""),$C$8,$C$7*$C$8)))))))</f>
        <v/>
      </c>
      <c r="H14" s="70"/>
      <c r="I14" s="70"/>
      <c r="J14" s="8" t="str">
        <f t="shared" si="1"/>
        <v/>
      </c>
      <c r="K14" s="8" t="str">
        <f t="shared" si="2"/>
        <v/>
      </c>
      <c r="L14" s="23" t="str">
        <f t="shared" si="3"/>
        <v/>
      </c>
      <c r="M14" s="68"/>
      <c r="N14" s="68"/>
    </row>
    <row r="15" spans="1:14" x14ac:dyDescent="0.15">
      <c r="A15" s="29">
        <f t="shared" si="0"/>
        <v>5</v>
      </c>
      <c r="B15" s="22" t="str">
        <f>+IF(PowerAlloc!B15="","",PowerAlloc!B15)</f>
        <v/>
      </c>
      <c r="C15" s="65"/>
      <c r="D15" s="65"/>
      <c r="E15" s="8" t="str">
        <f>+IF(OR(PowerAlloc!G15="",AND($C$5="",$D$5="",C15="")),"",IF(C15&lt;&gt;""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C15),IF(D$5&lt;&gt;""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5" s="8" t="str">
        <f>+IF(OR(PowerAlloc!H15="",AND($C$5="",$E$5="",D15="")),"",IF(D15&lt;&gt;"", 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D15), IF(E$5&lt;&gt;"",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5" s="23" t="str">
        <f>+IF(SUM(E15:F15)&lt;&gt;0,SUM(E15:F15),IF(OR(PowerAlloc!I15="",AND(C$5="",D$5="",E$5="")),"",IF(C15&lt;&gt;"",PowerAlloc!I15/(C15*IF(SUM($C$7,$C$8)=0,1,IF(AND($C$7&lt;&gt;"",$C$8=""),$C$7,IF(AND($C$7="",$C$8&lt;&gt;""),$C$8,$C$7*$C$8)))),PowerAlloc!I15/($C$5*IF(SUM($C$7,$C$8)=0,1,IF(AND($C$7&lt;&gt;"",$C$8=""),$C$7,IF(AND($C$7="",$C$8&lt;&gt;""),$C$8,$C$7*$C$8)))))))</f>
        <v/>
      </c>
      <c r="H15" s="70"/>
      <c r="I15" s="70"/>
      <c r="J15" s="8" t="str">
        <f t="shared" si="1"/>
        <v/>
      </c>
      <c r="K15" s="8" t="str">
        <f t="shared" si="2"/>
        <v/>
      </c>
      <c r="L15" s="23" t="str">
        <f t="shared" si="3"/>
        <v/>
      </c>
      <c r="M15" s="68"/>
      <c r="N15" s="68"/>
    </row>
    <row r="16" spans="1:14" x14ac:dyDescent="0.15">
      <c r="A16" s="29">
        <f t="shared" si="0"/>
        <v>6</v>
      </c>
      <c r="B16" s="22" t="str">
        <f>+IF(PowerAlloc!B16="","",PowerAlloc!B16)</f>
        <v/>
      </c>
      <c r="C16" s="65"/>
      <c r="D16" s="65"/>
      <c r="E16" s="8" t="str">
        <f>+IF(OR(PowerAlloc!G16="",AND($C$5="",$D$5="",C16="")),"",IF(C16&lt;&gt;""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C16),IF(D$5&lt;&gt;""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6" s="8" t="str">
        <f>+IF(OR(PowerAlloc!H16="",AND($C$5="",$E$5="",D16="")),"",IF(D16&lt;&gt;"", 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D16), IF(E$5&lt;&gt;"",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6" s="23" t="str">
        <f>+IF(SUM(E16:F16)&lt;&gt;0,SUM(E16:F16),IF(OR(PowerAlloc!I16="",AND(C$5="",D$5="",E$5="")),"",IF(C16&lt;&gt;"",PowerAlloc!I16/(C16*IF(SUM($C$7,$C$8)=0,1,IF(AND($C$7&lt;&gt;"",$C$8=""),$C$7,IF(AND($C$7="",$C$8&lt;&gt;""),$C$8,$C$7*$C$8)))),PowerAlloc!I16/($C$5*IF(SUM($C$7,$C$8)=0,1,IF(AND($C$7&lt;&gt;"",$C$8=""),$C$7,IF(AND($C$7="",$C$8&lt;&gt;""),$C$8,$C$7*$C$8)))))))</f>
        <v/>
      </c>
      <c r="H16" s="70"/>
      <c r="I16" s="70"/>
      <c r="J16" s="8" t="str">
        <f t="shared" si="1"/>
        <v/>
      </c>
      <c r="K16" s="8" t="str">
        <f t="shared" si="2"/>
        <v/>
      </c>
      <c r="L16" s="23" t="str">
        <f t="shared" si="3"/>
        <v/>
      </c>
      <c r="M16" s="68"/>
      <c r="N16" s="68"/>
    </row>
    <row r="17" spans="1:14" x14ac:dyDescent="0.15">
      <c r="A17" s="29">
        <f t="shared" si="0"/>
        <v>7</v>
      </c>
      <c r="B17" s="22" t="str">
        <f>+IF(PowerAlloc!B17="","",PowerAlloc!B17)</f>
        <v/>
      </c>
      <c r="C17" s="65"/>
      <c r="D17" s="65"/>
      <c r="E17" s="8" t="str">
        <f>+IF(OR(PowerAlloc!G17="",AND($C$5="",$D$5="",C17="")),"",IF(C17&lt;&gt;""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C17),IF(D$5&lt;&gt;""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7" s="8" t="str">
        <f>+IF(OR(PowerAlloc!H17="",AND($C$5="",$E$5="",D17="")),"",IF(D17&lt;&gt;"", 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D17), IF(E$5&lt;&gt;"",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7" s="23" t="str">
        <f>+IF(SUM(E17:F17)&lt;&gt;0,SUM(E17:F17),IF(OR(PowerAlloc!I17="",AND(C$5="",D$5="",E$5="")),"",IF(C17&lt;&gt;"",PowerAlloc!I17/(C17*IF(SUM($C$7,$C$8)=0,1,IF(AND($C$7&lt;&gt;"",$C$8=""),$C$7,IF(AND($C$7="",$C$8&lt;&gt;""),$C$8,$C$7*$C$8)))),PowerAlloc!I17/($C$5*IF(SUM($C$7,$C$8)=0,1,IF(AND($C$7&lt;&gt;"",$C$8=""),$C$7,IF(AND($C$7="",$C$8&lt;&gt;""),$C$8,$C$7*$C$8)))))))</f>
        <v/>
      </c>
      <c r="H17" s="70"/>
      <c r="I17" s="70"/>
      <c r="J17" s="8" t="str">
        <f t="shared" si="1"/>
        <v/>
      </c>
      <c r="K17" s="8" t="str">
        <f t="shared" si="2"/>
        <v/>
      </c>
      <c r="L17" s="23" t="str">
        <f t="shared" si="3"/>
        <v/>
      </c>
      <c r="M17" s="68"/>
      <c r="N17" s="68"/>
    </row>
    <row r="18" spans="1:14" x14ac:dyDescent="0.15">
      <c r="A18" s="29">
        <f t="shared" si="0"/>
        <v>8</v>
      </c>
      <c r="B18" s="22" t="str">
        <f>+IF(PowerAlloc!B18="","",PowerAlloc!B18)</f>
        <v/>
      </c>
      <c r="C18" s="65"/>
      <c r="D18" s="65"/>
      <c r="E18" s="8" t="str">
        <f>+IF(OR(PowerAlloc!G18="",AND($C$5="",$D$5="",C18="")),"",IF(C18&lt;&gt;""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C18),IF(D$5&lt;&gt;""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8" s="8" t="str">
        <f>+IF(OR(PowerAlloc!H18="",AND($C$5="",$E$5="",D18="")),"",IF(D18&lt;&gt;"", 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D18), IF(E$5&lt;&gt;"",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8" s="23" t="str">
        <f>+IF(SUM(E18:F18)&lt;&gt;0,SUM(E18:F18),IF(OR(PowerAlloc!I18="",AND(C$5="",D$5="",E$5="")),"",IF(C18&lt;&gt;"",PowerAlloc!I18/(C18*IF(SUM($C$7,$C$8)=0,1,IF(AND($C$7&lt;&gt;"",$C$8=""),$C$7,IF(AND($C$7="",$C$8&lt;&gt;""),$C$8,$C$7*$C$8)))),PowerAlloc!I18/($C$5*IF(SUM($C$7,$C$8)=0,1,IF(AND($C$7&lt;&gt;"",$C$8=""),$C$7,IF(AND($C$7="",$C$8&lt;&gt;""),$C$8,$C$7*$C$8)))))))</f>
        <v/>
      </c>
      <c r="H18" s="70"/>
      <c r="I18" s="70"/>
      <c r="J18" s="8" t="str">
        <f t="shared" si="1"/>
        <v/>
      </c>
      <c r="K18" s="8" t="str">
        <f t="shared" si="2"/>
        <v/>
      </c>
      <c r="L18" s="23" t="str">
        <f t="shared" si="3"/>
        <v/>
      </c>
      <c r="M18" s="68"/>
      <c r="N18" s="68"/>
    </row>
    <row r="19" spans="1:14" x14ac:dyDescent="0.15">
      <c r="A19" s="29">
        <f t="shared" si="0"/>
        <v>9</v>
      </c>
      <c r="B19" s="22" t="str">
        <f>+IF(PowerAlloc!B19="","",PowerAlloc!B19)</f>
        <v/>
      </c>
      <c r="C19" s="65"/>
      <c r="D19" s="65"/>
      <c r="E19" s="8" t="str">
        <f>+IF(OR(PowerAlloc!G19="",AND($C$5="",$D$5="",C19="")),"",IF(C19&lt;&gt;""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C19),IF(D$5&lt;&gt;""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9" s="8" t="str">
        <f>+IF(OR(PowerAlloc!H19="",AND($C$5="",$E$5="",D19="")),"",IF(D19&lt;&gt;"", 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D19), IF(E$5&lt;&gt;"",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9" s="23" t="str">
        <f>+IF(SUM(E19:F19)&lt;&gt;0,SUM(E19:F19),IF(OR(PowerAlloc!I19="",AND(C$5="",D$5="",E$5="")),"",IF(C19&lt;&gt;"",PowerAlloc!I19/(C19*IF(SUM($C$7,$C$8)=0,1,IF(AND($C$7&lt;&gt;"",$C$8=""),$C$7,IF(AND($C$7="",$C$8&lt;&gt;""),$C$8,$C$7*$C$8)))),PowerAlloc!I19/($C$5*IF(SUM($C$7,$C$8)=0,1,IF(AND($C$7&lt;&gt;"",$C$8=""),$C$7,IF(AND($C$7="",$C$8&lt;&gt;""),$C$8,$C$7*$C$8)))))))</f>
        <v/>
      </c>
      <c r="H19" s="70"/>
      <c r="I19" s="70"/>
      <c r="J19" s="8" t="str">
        <f t="shared" si="1"/>
        <v/>
      </c>
      <c r="K19" s="8" t="str">
        <f t="shared" si="2"/>
        <v/>
      </c>
      <c r="L19" s="23" t="str">
        <f t="shared" si="3"/>
        <v/>
      </c>
      <c r="M19" s="68"/>
      <c r="N19" s="68"/>
    </row>
    <row r="20" spans="1:14" x14ac:dyDescent="0.15">
      <c r="A20" s="29">
        <f t="shared" si="0"/>
        <v>10</v>
      </c>
      <c r="B20" s="22" t="str">
        <f>+IF(PowerAlloc!B20="","",PowerAlloc!B20)</f>
        <v/>
      </c>
      <c r="C20" s="65"/>
      <c r="D20" s="65"/>
      <c r="E20" s="8" t="str">
        <f>+IF(OR(PowerAlloc!G20="",AND($C$5="",$D$5="",C20="")),"",IF(C20&lt;&gt;""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C20),IF(D$5&lt;&gt;""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0" s="8" t="str">
        <f>+IF(OR(PowerAlloc!H20="",AND($C$5="",$E$5="",D20="")),"",IF(D20&lt;&gt;"", 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D20), IF(E$5&lt;&gt;"",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0" s="23" t="str">
        <f>+IF(SUM(E20:F20)&lt;&gt;0,SUM(E20:F20),IF(OR(PowerAlloc!I20="",AND(C$5="",D$5="",E$5="")),"",IF(C20&lt;&gt;"",PowerAlloc!I20/(C20*IF(SUM($C$7,$C$8)=0,1,IF(AND($C$7&lt;&gt;"",$C$8=""),$C$7,IF(AND($C$7="",$C$8&lt;&gt;""),$C$8,$C$7*$C$8)))),PowerAlloc!I20/($C$5*IF(SUM($C$7,$C$8)=0,1,IF(AND($C$7&lt;&gt;"",$C$8=""),$C$7,IF(AND($C$7="",$C$8&lt;&gt;""),$C$8,$C$7*$C$8)))))))</f>
        <v/>
      </c>
      <c r="H20" s="70"/>
      <c r="I20" s="70"/>
      <c r="J20" s="8" t="str">
        <f t="shared" si="1"/>
        <v/>
      </c>
      <c r="K20" s="8" t="str">
        <f t="shared" si="2"/>
        <v/>
      </c>
      <c r="L20" s="23" t="str">
        <f t="shared" si="3"/>
        <v/>
      </c>
      <c r="M20" s="68"/>
      <c r="N20" s="68"/>
    </row>
    <row r="21" spans="1:14" x14ac:dyDescent="0.15">
      <c r="A21" s="29">
        <f t="shared" si="0"/>
        <v>11</v>
      </c>
      <c r="B21" s="22" t="str">
        <f>+IF(PowerAlloc!B21="","",PowerAlloc!B21)</f>
        <v/>
      </c>
      <c r="C21" s="65"/>
      <c r="D21" s="65"/>
      <c r="E21" s="8" t="str">
        <f>+IF(OR(PowerAlloc!G21="",AND($C$5="",$D$5="",C21="")),"",IF(C21&lt;&gt;""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C21),IF(D$5&lt;&gt;""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1" s="8" t="str">
        <f>+IF(OR(PowerAlloc!H21="",AND($C$5="",$E$5="",D21="")),"",IF(D21&lt;&gt;"", 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D21), IF(E$5&lt;&gt;"",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1" s="23" t="str">
        <f>+IF(SUM(E21:F21)&lt;&gt;0,SUM(E21:F21),IF(OR(PowerAlloc!I21="",AND(C$5="",D$5="",E$5="")),"",IF(C21&lt;&gt;"",PowerAlloc!I21/(C21*IF(SUM($C$7,$C$8)=0,1,IF(AND($C$7&lt;&gt;"",$C$8=""),$C$7,IF(AND($C$7="",$C$8&lt;&gt;""),$C$8,$C$7*$C$8)))),PowerAlloc!I21/($C$5*IF(SUM($C$7,$C$8)=0,1,IF(AND($C$7&lt;&gt;"",$C$8=""),$C$7,IF(AND($C$7="",$C$8&lt;&gt;""),$C$8,$C$7*$C$8)))))))</f>
        <v/>
      </c>
      <c r="H21" s="70"/>
      <c r="I21" s="70"/>
      <c r="J21" s="8" t="str">
        <f t="shared" si="1"/>
        <v/>
      </c>
      <c r="K21" s="8" t="str">
        <f t="shared" si="2"/>
        <v/>
      </c>
      <c r="L21" s="23" t="str">
        <f t="shared" si="3"/>
        <v/>
      </c>
      <c r="M21" s="68"/>
      <c r="N21" s="68"/>
    </row>
    <row r="22" spans="1:14" x14ac:dyDescent="0.15">
      <c r="A22" s="29">
        <f t="shared" si="0"/>
        <v>12</v>
      </c>
      <c r="B22" s="22" t="str">
        <f>+IF(PowerAlloc!B22="","",PowerAlloc!B22)</f>
        <v/>
      </c>
      <c r="C22" s="65"/>
      <c r="D22" s="65"/>
      <c r="E22" s="8" t="str">
        <f>+IF(OR(PowerAlloc!G22="",AND($C$5="",$D$5="",C22="")),"",IF(C22&lt;&gt;""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C22),IF(D$5&lt;&gt;""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2" s="8" t="str">
        <f>+IF(OR(PowerAlloc!H22="",AND($C$5="",$E$5="",D22="")),"",IF(D22&lt;&gt;"", 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D22), IF(E$5&lt;&gt;"",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2" s="23" t="str">
        <f>+IF(SUM(E22:F22)&lt;&gt;0,SUM(E22:F22),IF(OR(PowerAlloc!I22="",AND(C$5="",D$5="",E$5="")),"",IF(C22&lt;&gt;"",PowerAlloc!I22/(C22*IF(SUM($C$7,$C$8)=0,1,IF(AND($C$7&lt;&gt;"",$C$8=""),$C$7,IF(AND($C$7="",$C$8&lt;&gt;""),$C$8,$C$7*$C$8)))),PowerAlloc!I22/($C$5*IF(SUM($C$7,$C$8)=0,1,IF(AND($C$7&lt;&gt;"",$C$8=""),$C$7,IF(AND($C$7="",$C$8&lt;&gt;""),$C$8,$C$7*$C$8)))))))</f>
        <v/>
      </c>
      <c r="H22" s="70"/>
      <c r="I22" s="70"/>
      <c r="J22" s="8" t="str">
        <f t="shared" si="1"/>
        <v/>
      </c>
      <c r="K22" s="8" t="str">
        <f t="shared" si="2"/>
        <v/>
      </c>
      <c r="L22" s="23" t="str">
        <f t="shared" si="3"/>
        <v/>
      </c>
      <c r="M22" s="68"/>
      <c r="N22" s="68"/>
    </row>
    <row r="23" spans="1:14" x14ac:dyDescent="0.15">
      <c r="A23" s="29">
        <f t="shared" si="0"/>
        <v>13</v>
      </c>
      <c r="B23" s="22" t="str">
        <f>+IF(PowerAlloc!B23="","",PowerAlloc!B23)</f>
        <v/>
      </c>
      <c r="C23" s="65"/>
      <c r="D23" s="65"/>
      <c r="E23" s="8" t="str">
        <f>+IF(OR(PowerAlloc!G23="",AND($C$5="",$D$5="",C23="")),"",IF(C23&lt;&gt;""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C23),IF(D$5&lt;&gt;""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3" s="8" t="str">
        <f>+IF(OR(PowerAlloc!H23="",AND($C$5="",$E$5="",D23="")),"",IF(D23&lt;&gt;"", 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D23), IF(E$5&lt;&gt;"",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3" s="23" t="str">
        <f>+IF(SUM(E23:F23)&lt;&gt;0,SUM(E23:F23),IF(OR(PowerAlloc!I23="",AND(C$5="",D$5="",E$5="")),"",IF(C23&lt;&gt;"",PowerAlloc!I23/(C23*IF(SUM($C$7,$C$8)=0,1,IF(AND($C$7&lt;&gt;"",$C$8=""),$C$7,IF(AND($C$7="",$C$8&lt;&gt;""),$C$8,$C$7*$C$8)))),PowerAlloc!I23/($C$5*IF(SUM($C$7,$C$8)=0,1,IF(AND($C$7&lt;&gt;"",$C$8=""),$C$7,IF(AND($C$7="",$C$8&lt;&gt;""),$C$8,$C$7*$C$8)))))))</f>
        <v/>
      </c>
      <c r="H23" s="70"/>
      <c r="I23" s="70"/>
      <c r="J23" s="8" t="str">
        <f t="shared" si="1"/>
        <v/>
      </c>
      <c r="K23" s="8" t="str">
        <f t="shared" si="2"/>
        <v/>
      </c>
      <c r="L23" s="23" t="str">
        <f t="shared" si="3"/>
        <v/>
      </c>
      <c r="M23" s="68"/>
      <c r="N23" s="68"/>
    </row>
    <row r="24" spans="1:14" x14ac:dyDescent="0.15">
      <c r="A24" s="29">
        <f t="shared" si="0"/>
        <v>14</v>
      </c>
      <c r="B24" s="22" t="str">
        <f>+IF(PowerAlloc!B24="","",PowerAlloc!B24)</f>
        <v/>
      </c>
      <c r="C24" s="65"/>
      <c r="D24" s="65"/>
      <c r="E24" s="8" t="str">
        <f>+IF(OR(PowerAlloc!G24="",AND($C$5="",$D$5="",C24="")),"",IF(C24&lt;&gt;""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C24),IF(D$5&lt;&gt;""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4" s="8" t="str">
        <f>+IF(OR(PowerAlloc!H24="",AND($C$5="",$E$5="",D24="")),"",IF(D24&lt;&gt;"", 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D24), IF(E$5&lt;&gt;"",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4" s="23" t="str">
        <f>+IF(SUM(E24:F24)&lt;&gt;0,SUM(E24:F24),IF(OR(PowerAlloc!I24="",AND(C$5="",D$5="",E$5="")),"",IF(C24&lt;&gt;"",PowerAlloc!I24/(C24*IF(SUM($C$7,$C$8)=0,1,IF(AND($C$7&lt;&gt;"",$C$8=""),$C$7,IF(AND($C$7="",$C$8&lt;&gt;""),$C$8,$C$7*$C$8)))),PowerAlloc!I24/($C$5*IF(SUM($C$7,$C$8)=0,1,IF(AND($C$7&lt;&gt;"",$C$8=""),$C$7,IF(AND($C$7="",$C$8&lt;&gt;""),$C$8,$C$7*$C$8)))))))</f>
        <v/>
      </c>
      <c r="H24" s="70"/>
      <c r="I24" s="70"/>
      <c r="J24" s="8" t="str">
        <f t="shared" si="1"/>
        <v/>
      </c>
      <c r="K24" s="8" t="str">
        <f t="shared" si="2"/>
        <v/>
      </c>
      <c r="L24" s="23" t="str">
        <f t="shared" si="3"/>
        <v/>
      </c>
      <c r="M24" s="68"/>
      <c r="N24" s="68"/>
    </row>
    <row r="25" spans="1:14" x14ac:dyDescent="0.15">
      <c r="A25" s="29">
        <f t="shared" si="0"/>
        <v>15</v>
      </c>
      <c r="B25" s="22" t="str">
        <f>+IF(PowerAlloc!B25="","",PowerAlloc!B25)</f>
        <v/>
      </c>
      <c r="C25" s="65"/>
      <c r="D25" s="65"/>
      <c r="E25" s="8" t="str">
        <f>+IF(OR(PowerAlloc!G25="",AND($C$5="",$D$5="",C25="")),"",IF(C25&lt;&gt;""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C25),IF(D$5&lt;&gt;""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5" s="8" t="str">
        <f>+IF(OR(PowerAlloc!H25="",AND($C$5="",$E$5="",D25="")),"",IF(D25&lt;&gt;"", 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D25), IF(E$5&lt;&gt;"",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5" s="23" t="str">
        <f>+IF(SUM(E25:F25)&lt;&gt;0,SUM(E25:F25),IF(OR(PowerAlloc!I25="",AND(C$5="",D$5="",E$5="")),"",IF(C25&lt;&gt;"",PowerAlloc!I25/(C25*IF(SUM($C$7,$C$8)=0,1,IF(AND($C$7&lt;&gt;"",$C$8=""),$C$7,IF(AND($C$7="",$C$8&lt;&gt;""),$C$8,$C$7*$C$8)))),PowerAlloc!I25/($C$5*IF(SUM($C$7,$C$8)=0,1,IF(AND($C$7&lt;&gt;"",$C$8=""),$C$7,IF(AND($C$7="",$C$8&lt;&gt;""),$C$8,$C$7*$C$8)))))))</f>
        <v/>
      </c>
      <c r="H25" s="70"/>
      <c r="I25" s="70"/>
      <c r="J25" s="8" t="str">
        <f t="shared" si="1"/>
        <v/>
      </c>
      <c r="K25" s="8" t="str">
        <f t="shared" si="2"/>
        <v/>
      </c>
      <c r="L25" s="23" t="str">
        <f t="shared" si="3"/>
        <v/>
      </c>
      <c r="M25" s="68"/>
      <c r="N25" s="68"/>
    </row>
    <row r="26" spans="1:14" x14ac:dyDescent="0.15">
      <c r="A26" s="29">
        <f t="shared" si="0"/>
        <v>16</v>
      </c>
      <c r="B26" s="22" t="str">
        <f>+IF(PowerAlloc!B26="","",PowerAlloc!B26)</f>
        <v/>
      </c>
      <c r="C26" s="65"/>
      <c r="D26" s="65"/>
      <c r="E26" s="8" t="str">
        <f>+IF(OR(PowerAlloc!G26="",AND($C$5="",$D$5="",C26="")),"",IF(C26&lt;&gt;""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C26),IF(D$5&lt;&gt;""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6" s="8" t="str">
        <f>+IF(OR(PowerAlloc!H26="",AND($C$5="",$E$5="",D26="")),"",IF(D26&lt;&gt;"", 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D26), IF(E$5&lt;&gt;"",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6" s="23" t="str">
        <f>+IF(SUM(E26:F26)&lt;&gt;0,SUM(E26:F26),IF(OR(PowerAlloc!I26="",AND(C$5="",D$5="",E$5="")),"",IF(C26&lt;&gt;"",PowerAlloc!I26/(C26*IF(SUM($C$7,$C$8)=0,1,IF(AND($C$7&lt;&gt;"",$C$8=""),$C$7,IF(AND($C$7="",$C$8&lt;&gt;""),$C$8,$C$7*$C$8)))),PowerAlloc!I26/($C$5*IF(SUM($C$7,$C$8)=0,1,IF(AND($C$7&lt;&gt;"",$C$8=""),$C$7,IF(AND($C$7="",$C$8&lt;&gt;""),$C$8,$C$7*$C$8)))))))</f>
        <v/>
      </c>
      <c r="H26" s="70"/>
      <c r="I26" s="70"/>
      <c r="J26" s="8" t="str">
        <f t="shared" si="1"/>
        <v/>
      </c>
      <c r="K26" s="8" t="str">
        <f t="shared" si="2"/>
        <v/>
      </c>
      <c r="L26" s="23" t="str">
        <f t="shared" si="3"/>
        <v/>
      </c>
      <c r="M26" s="68"/>
      <c r="N26" s="68"/>
    </row>
    <row r="27" spans="1:14" x14ac:dyDescent="0.15">
      <c r="A27" s="29">
        <f t="shared" si="0"/>
        <v>17</v>
      </c>
      <c r="B27" s="22" t="str">
        <f>+IF(PowerAlloc!B27="","",PowerAlloc!B27)</f>
        <v/>
      </c>
      <c r="C27" s="65"/>
      <c r="D27" s="65"/>
      <c r="E27" s="8" t="str">
        <f>+IF(OR(PowerAlloc!G27="",AND($C$5="",$D$5="",C27="")),"",IF(C27&lt;&gt;""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C27),IF(D$5&lt;&gt;""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7" s="8" t="str">
        <f>+IF(OR(PowerAlloc!H27="",AND($C$5="",$E$5="",D27="")),"",IF(D27&lt;&gt;"", 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D27), IF(E$5&lt;&gt;"",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7" s="23" t="str">
        <f>+IF(SUM(E27:F27)&lt;&gt;0,SUM(E27:F27),IF(OR(PowerAlloc!I27="",AND(C$5="",D$5="",E$5="")),"",IF(C27&lt;&gt;"",PowerAlloc!I27/(C27*IF(SUM($C$7,$C$8)=0,1,IF(AND($C$7&lt;&gt;"",$C$8=""),$C$7,IF(AND($C$7="",$C$8&lt;&gt;""),$C$8,$C$7*$C$8)))),PowerAlloc!I27/($C$5*IF(SUM($C$7,$C$8)=0,1,IF(AND($C$7&lt;&gt;"",$C$8=""),$C$7,IF(AND($C$7="",$C$8&lt;&gt;""),$C$8,$C$7*$C$8)))))))</f>
        <v/>
      </c>
      <c r="H27" s="70"/>
      <c r="I27" s="70"/>
      <c r="J27" s="8" t="str">
        <f t="shared" si="1"/>
        <v/>
      </c>
      <c r="K27" s="8" t="str">
        <f t="shared" si="2"/>
        <v/>
      </c>
      <c r="L27" s="23" t="str">
        <f t="shared" si="3"/>
        <v/>
      </c>
      <c r="M27" s="68"/>
      <c r="N27" s="68"/>
    </row>
    <row r="28" spans="1:14" x14ac:dyDescent="0.15">
      <c r="A28" s="29">
        <f t="shared" si="0"/>
        <v>18</v>
      </c>
      <c r="B28" s="22" t="str">
        <f>+IF(PowerAlloc!B28="","",PowerAlloc!B28)</f>
        <v/>
      </c>
      <c r="C28" s="65"/>
      <c r="D28" s="65"/>
      <c r="E28" s="8" t="str">
        <f>+IF(OR(PowerAlloc!G28="",AND($C$5="",$D$5="",C28="")),"",IF(C28&lt;&gt;""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C28),IF(D$5&lt;&gt;""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8" s="8" t="str">
        <f>+IF(OR(PowerAlloc!H28="",AND($C$5="",$E$5="",D28="")),"",IF(D28&lt;&gt;"", 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D28), IF(E$5&lt;&gt;"",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8" s="23" t="str">
        <f>+IF(SUM(E28:F28)&lt;&gt;0,SUM(E28:F28),IF(OR(PowerAlloc!I28="",AND(C$5="",D$5="",E$5="")),"",IF(C28&lt;&gt;"",PowerAlloc!I28/(C28*IF(SUM($C$7,$C$8)=0,1,IF(AND($C$7&lt;&gt;"",$C$8=""),$C$7,IF(AND($C$7="",$C$8&lt;&gt;""),$C$8,$C$7*$C$8)))),PowerAlloc!I28/($C$5*IF(SUM($C$7,$C$8)=0,1,IF(AND($C$7&lt;&gt;"",$C$8=""),$C$7,IF(AND($C$7="",$C$8&lt;&gt;""),$C$8,$C$7*$C$8)))))))</f>
        <v/>
      </c>
      <c r="H28" s="70"/>
      <c r="I28" s="70"/>
      <c r="J28" s="8" t="str">
        <f t="shared" si="1"/>
        <v/>
      </c>
      <c r="K28" s="8" t="str">
        <f t="shared" si="2"/>
        <v/>
      </c>
      <c r="L28" s="23" t="str">
        <f t="shared" si="3"/>
        <v/>
      </c>
      <c r="M28" s="68"/>
      <c r="N28" s="68"/>
    </row>
    <row r="29" spans="1:14" x14ac:dyDescent="0.15">
      <c r="A29" s="29">
        <f t="shared" si="0"/>
        <v>19</v>
      </c>
      <c r="B29" s="22" t="str">
        <f>+IF(PowerAlloc!B29="","",PowerAlloc!B29)</f>
        <v/>
      </c>
      <c r="C29" s="65"/>
      <c r="D29" s="65"/>
      <c r="E29" s="8" t="str">
        <f>+IF(OR(PowerAlloc!G29="",AND($C$5="",$D$5="",C29="")),"",IF(C29&lt;&gt;""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C29),IF(D$5&lt;&gt;""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9" s="8" t="str">
        <f>+IF(OR(PowerAlloc!H29="",AND($C$5="",$E$5="",D29="")),"",IF(D29&lt;&gt;"", 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D29), IF(E$5&lt;&gt;"",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9" s="23" t="str">
        <f>+IF(SUM(E29:F29)&lt;&gt;0,SUM(E29:F29),IF(OR(PowerAlloc!I29="",AND(C$5="",D$5="",E$5="")),"",IF(C29&lt;&gt;"",PowerAlloc!I29/(C29*IF(SUM($C$7,$C$8)=0,1,IF(AND($C$7&lt;&gt;"",$C$8=""),$C$7,IF(AND($C$7="",$C$8&lt;&gt;""),$C$8,$C$7*$C$8)))),PowerAlloc!I29/($C$5*IF(SUM($C$7,$C$8)=0,1,IF(AND($C$7&lt;&gt;"",$C$8=""),$C$7,IF(AND($C$7="",$C$8&lt;&gt;""),$C$8,$C$7*$C$8)))))))</f>
        <v/>
      </c>
      <c r="H29" s="70"/>
      <c r="I29" s="70"/>
      <c r="J29" s="8" t="str">
        <f t="shared" si="1"/>
        <v/>
      </c>
      <c r="K29" s="8" t="str">
        <f t="shared" si="2"/>
        <v/>
      </c>
      <c r="L29" s="23" t="str">
        <f t="shared" si="3"/>
        <v/>
      </c>
      <c r="M29" s="68"/>
      <c r="N29" s="68"/>
    </row>
    <row r="30" spans="1:14" x14ac:dyDescent="0.15">
      <c r="A30" s="29">
        <f t="shared" si="0"/>
        <v>20</v>
      </c>
      <c r="B30" s="22" t="str">
        <f>+IF(PowerAlloc!B30="","",PowerAlloc!B30)</f>
        <v/>
      </c>
      <c r="C30" s="65"/>
      <c r="D30" s="65"/>
      <c r="E30" s="8" t="str">
        <f>+IF(OR(PowerAlloc!G30="",AND($C$5="",$D$5="",C30="")),"",IF(C30&lt;&gt;""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C30),IF(D$5&lt;&gt;""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0" s="8" t="str">
        <f>+IF(OR(PowerAlloc!H30="",AND($C$5="",$E$5="",D30="")),"",IF(D30&lt;&gt;"", 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D30), IF(E$5&lt;&gt;"",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0" s="23" t="str">
        <f>+IF(SUM(E30:F30)&lt;&gt;0,SUM(E30:F30),IF(OR(PowerAlloc!I30="",AND(C$5="",D$5="",E$5="")),"",IF(C30&lt;&gt;"",PowerAlloc!I30/(C30*IF(SUM($C$7,$C$8)=0,1,IF(AND($C$7&lt;&gt;"",$C$8=""),$C$7,IF(AND($C$7="",$C$8&lt;&gt;""),$C$8,$C$7*$C$8)))),PowerAlloc!I30/($C$5*IF(SUM($C$7,$C$8)=0,1,IF(AND($C$7&lt;&gt;"",$C$8=""),$C$7,IF(AND($C$7="",$C$8&lt;&gt;""),$C$8,$C$7*$C$8)))))))</f>
        <v/>
      </c>
      <c r="H30" s="70"/>
      <c r="I30" s="70"/>
      <c r="J30" s="8" t="str">
        <f t="shared" si="1"/>
        <v/>
      </c>
      <c r="K30" s="8" t="str">
        <f t="shared" si="2"/>
        <v/>
      </c>
      <c r="L30" s="23" t="str">
        <f t="shared" si="3"/>
        <v/>
      </c>
      <c r="M30" s="68"/>
      <c r="N30" s="68"/>
    </row>
    <row r="31" spans="1:14" x14ac:dyDescent="0.15">
      <c r="A31" s="29">
        <f t="shared" si="0"/>
        <v>21</v>
      </c>
      <c r="B31" s="22" t="str">
        <f>+IF(PowerAlloc!B31="","",PowerAlloc!B31)</f>
        <v/>
      </c>
      <c r="C31" s="65"/>
      <c r="D31" s="65"/>
      <c r="E31" s="8" t="str">
        <f>+IF(OR(PowerAlloc!G31="",AND($C$5="",$D$5="",C31="")),"",IF(C31&lt;&gt;""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C31),IF(D$5&lt;&gt;""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1" s="8" t="str">
        <f>+IF(OR(PowerAlloc!H31="",AND($C$5="",$E$5="",D31="")),"",IF(D31&lt;&gt;"", 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D31), IF(E$5&lt;&gt;"",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1" s="23" t="str">
        <f>+IF(SUM(E31:F31)&lt;&gt;0,SUM(E31:F31),IF(OR(PowerAlloc!I31="",AND(C$5="",D$5="",E$5="")),"",IF(C31&lt;&gt;"",PowerAlloc!I31/(C31*IF(SUM($C$7,$C$8)=0,1,IF(AND($C$7&lt;&gt;"",$C$8=""),$C$7,IF(AND($C$7="",$C$8&lt;&gt;""),$C$8,$C$7*$C$8)))),PowerAlloc!I31/($C$5*IF(SUM($C$7,$C$8)=0,1,IF(AND($C$7&lt;&gt;"",$C$8=""),$C$7,IF(AND($C$7="",$C$8&lt;&gt;""),$C$8,$C$7*$C$8)))))))</f>
        <v/>
      </c>
      <c r="H31" s="70"/>
      <c r="I31" s="70"/>
      <c r="J31" s="8" t="str">
        <f t="shared" si="1"/>
        <v/>
      </c>
      <c r="K31" s="8" t="str">
        <f t="shared" si="2"/>
        <v/>
      </c>
      <c r="L31" s="23" t="str">
        <f t="shared" si="3"/>
        <v/>
      </c>
      <c r="M31" s="68"/>
      <c r="N31" s="68"/>
    </row>
    <row r="32" spans="1:14" x14ac:dyDescent="0.15">
      <c r="A32" s="29">
        <f t="shared" si="0"/>
        <v>22</v>
      </c>
      <c r="B32" s="22" t="str">
        <f>+IF(PowerAlloc!B32="","",PowerAlloc!B32)</f>
        <v/>
      </c>
      <c r="C32" s="65"/>
      <c r="D32" s="65"/>
      <c r="E32" s="8" t="str">
        <f>+IF(OR(PowerAlloc!G32="",AND($C$5="",$D$5="",C32="")),"",IF(C32&lt;&gt;""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C32),IF(D$5&lt;&gt;""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2" s="8" t="str">
        <f>+IF(OR(PowerAlloc!H32="",AND($C$5="",$E$5="",D32="")),"",IF(D32&lt;&gt;"", 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D32), IF(E$5&lt;&gt;"",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2" s="23" t="str">
        <f>+IF(SUM(E32:F32)&lt;&gt;0,SUM(E32:F32),IF(OR(PowerAlloc!I32="",AND(C$5="",D$5="",E$5="")),"",IF(C32&lt;&gt;"",PowerAlloc!I32/(C32*IF(SUM($C$7,$C$8)=0,1,IF(AND($C$7&lt;&gt;"",$C$8=""),$C$7,IF(AND($C$7="",$C$8&lt;&gt;""),$C$8,$C$7*$C$8)))),PowerAlloc!I32/($C$5*IF(SUM($C$7,$C$8)=0,1,IF(AND($C$7&lt;&gt;"",$C$8=""),$C$7,IF(AND($C$7="",$C$8&lt;&gt;""),$C$8,$C$7*$C$8)))))))</f>
        <v/>
      </c>
      <c r="H32" s="70"/>
      <c r="I32" s="70"/>
      <c r="J32" s="8" t="str">
        <f t="shared" si="1"/>
        <v/>
      </c>
      <c r="K32" s="8" t="str">
        <f t="shared" si="2"/>
        <v/>
      </c>
      <c r="L32" s="23" t="str">
        <f t="shared" si="3"/>
        <v/>
      </c>
      <c r="M32" s="68"/>
      <c r="N32" s="68"/>
    </row>
    <row r="33" spans="1:14" x14ac:dyDescent="0.15">
      <c r="A33" s="29">
        <f t="shared" si="0"/>
        <v>23</v>
      </c>
      <c r="B33" s="22" t="str">
        <f>+IF(PowerAlloc!B33="","",PowerAlloc!B33)</f>
        <v/>
      </c>
      <c r="C33" s="65"/>
      <c r="D33" s="65"/>
      <c r="E33" s="8" t="str">
        <f>+IF(OR(PowerAlloc!G33="",AND($C$5="",$D$5="",C33="")),"",IF(C33&lt;&gt;""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C33),IF(D$5&lt;&gt;""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3" s="8" t="str">
        <f>+IF(OR(PowerAlloc!H33="",AND($C$5="",$E$5="",D33="")),"",IF(D33&lt;&gt;"", 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D33), IF(E$5&lt;&gt;"",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3" s="23" t="str">
        <f>+IF(SUM(E33:F33)&lt;&gt;0,SUM(E33:F33),IF(OR(PowerAlloc!I33="",AND(C$5="",D$5="",E$5="")),"",IF(C33&lt;&gt;"",PowerAlloc!I33/(C33*IF(SUM($C$7,$C$8)=0,1,IF(AND($C$7&lt;&gt;"",$C$8=""),$C$7,IF(AND($C$7="",$C$8&lt;&gt;""),$C$8,$C$7*$C$8)))),PowerAlloc!I33/($C$5*IF(SUM($C$7,$C$8)=0,1,IF(AND($C$7&lt;&gt;"",$C$8=""),$C$7,IF(AND($C$7="",$C$8&lt;&gt;""),$C$8,$C$7*$C$8)))))))</f>
        <v/>
      </c>
      <c r="H33" s="70"/>
      <c r="I33" s="70"/>
      <c r="J33" s="8" t="str">
        <f t="shared" si="1"/>
        <v/>
      </c>
      <c r="K33" s="8" t="str">
        <f t="shared" si="2"/>
        <v/>
      </c>
      <c r="L33" s="23" t="str">
        <f t="shared" si="3"/>
        <v/>
      </c>
      <c r="M33" s="68"/>
      <c r="N33" s="68"/>
    </row>
    <row r="34" spans="1:14" x14ac:dyDescent="0.15">
      <c r="A34" s="29">
        <f t="shared" si="0"/>
        <v>24</v>
      </c>
      <c r="B34" s="22" t="str">
        <f>+IF(PowerAlloc!B34="","",PowerAlloc!B34)</f>
        <v/>
      </c>
      <c r="C34" s="65"/>
      <c r="D34" s="65"/>
      <c r="E34" s="8" t="str">
        <f>+IF(OR(PowerAlloc!G34="",AND($C$5="",$D$5="",C34="")),"",IF(C34&lt;&gt;""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C34),IF(D$5&lt;&gt;""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4" s="8" t="str">
        <f>+IF(OR(PowerAlloc!H34="",AND($C$5="",$E$5="",D34="")),"",IF(D34&lt;&gt;"", 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D34), IF(E$5&lt;&gt;"",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4" s="23" t="str">
        <f>+IF(SUM(E34:F34)&lt;&gt;0,SUM(E34:F34),IF(OR(PowerAlloc!I34="",AND(C$5="",D$5="",E$5="")),"",IF(C34&lt;&gt;"",PowerAlloc!I34/(C34*IF(SUM($C$7,$C$8)=0,1,IF(AND($C$7&lt;&gt;"",$C$8=""),$C$7,IF(AND($C$7="",$C$8&lt;&gt;""),$C$8,$C$7*$C$8)))),PowerAlloc!I34/($C$5*IF(SUM($C$7,$C$8)=0,1,IF(AND($C$7&lt;&gt;"",$C$8=""),$C$7,IF(AND($C$7="",$C$8&lt;&gt;""),$C$8,$C$7*$C$8)))))))</f>
        <v/>
      </c>
      <c r="H34" s="70"/>
      <c r="I34" s="70"/>
      <c r="J34" s="8" t="str">
        <f t="shared" si="1"/>
        <v/>
      </c>
      <c r="K34" s="8" t="str">
        <f t="shared" si="2"/>
        <v/>
      </c>
      <c r="L34" s="23" t="str">
        <f t="shared" si="3"/>
        <v/>
      </c>
      <c r="M34" s="68"/>
      <c r="N34" s="68"/>
    </row>
    <row r="35" spans="1:14" x14ac:dyDescent="0.15">
      <c r="A35" s="29">
        <f t="shared" si="0"/>
        <v>25</v>
      </c>
      <c r="B35" s="22" t="str">
        <f>+IF(PowerAlloc!B35="","",PowerAlloc!B35)</f>
        <v/>
      </c>
      <c r="C35" s="65"/>
      <c r="D35" s="65"/>
      <c r="E35" s="8" t="str">
        <f>+IF(OR(PowerAlloc!G35="",AND($C$5="",$D$5="",C35="")),"",IF(C35&lt;&gt;""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C35),IF(D$5&lt;&gt;""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5" s="8" t="str">
        <f>+IF(OR(PowerAlloc!H35="",AND($C$5="",$E$5="",D35="")),"",IF(D35&lt;&gt;"", 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D35), IF(E$5&lt;&gt;"",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5" s="23" t="str">
        <f>+IF(SUM(E35:F35)&lt;&gt;0,SUM(E35:F35),IF(OR(PowerAlloc!I35="",AND(C$5="",D$5="",E$5="")),"",IF(C35&lt;&gt;"",PowerAlloc!I35/(C35*IF(SUM($C$7,$C$8)=0,1,IF(AND($C$7&lt;&gt;"",$C$8=""),$C$7,IF(AND($C$7="",$C$8&lt;&gt;""),$C$8,$C$7*$C$8)))),PowerAlloc!I35/($C$5*IF(SUM($C$7,$C$8)=0,1,IF(AND($C$7&lt;&gt;"",$C$8=""),$C$7,IF(AND($C$7="",$C$8&lt;&gt;""),$C$8,$C$7*$C$8)))))))</f>
        <v/>
      </c>
      <c r="H35" s="70"/>
      <c r="I35" s="70"/>
      <c r="J35" s="8" t="str">
        <f t="shared" si="1"/>
        <v/>
      </c>
      <c r="K35" s="8" t="str">
        <f t="shared" si="2"/>
        <v/>
      </c>
      <c r="L35" s="23" t="str">
        <f t="shared" si="3"/>
        <v/>
      </c>
      <c r="M35" s="68"/>
      <c r="N35" s="68"/>
    </row>
    <row r="36" spans="1:14" x14ac:dyDescent="0.15">
      <c r="A36" s="29">
        <f t="shared" si="0"/>
        <v>26</v>
      </c>
      <c r="B36" s="22" t="str">
        <f>+IF(PowerAlloc!B36="","",PowerAlloc!B36)</f>
        <v/>
      </c>
      <c r="C36" s="65"/>
      <c r="D36" s="65"/>
      <c r="E36" s="8" t="str">
        <f>+IF(OR(PowerAlloc!G36="",AND($C$5="",$D$5="",C36="")),"",IF(C36&lt;&gt;""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C36),IF(D$5&lt;&gt;""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6" s="8" t="str">
        <f>+IF(OR(PowerAlloc!H36="",AND($C$5="",$E$5="",D36="")),"",IF(D36&lt;&gt;"", 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D36), IF(E$5&lt;&gt;"",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6" s="23" t="str">
        <f>+IF(SUM(E36:F36)&lt;&gt;0,SUM(E36:F36),IF(OR(PowerAlloc!I36="",AND(C$5="",D$5="",E$5="")),"",IF(C36&lt;&gt;"",PowerAlloc!I36/(C36*IF(SUM($C$7,$C$8)=0,1,IF(AND($C$7&lt;&gt;"",$C$8=""),$C$7,IF(AND($C$7="",$C$8&lt;&gt;""),$C$8,$C$7*$C$8)))),PowerAlloc!I36/($C$5*IF(SUM($C$7,$C$8)=0,1,IF(AND($C$7&lt;&gt;"",$C$8=""),$C$7,IF(AND($C$7="",$C$8&lt;&gt;""),$C$8,$C$7*$C$8)))))))</f>
        <v/>
      </c>
      <c r="H36" s="70"/>
      <c r="I36" s="70"/>
      <c r="J36" s="8" t="str">
        <f t="shared" si="1"/>
        <v/>
      </c>
      <c r="K36" s="8" t="str">
        <f t="shared" si="2"/>
        <v/>
      </c>
      <c r="L36" s="23" t="str">
        <f t="shared" si="3"/>
        <v/>
      </c>
      <c r="M36" s="68"/>
      <c r="N36" s="68"/>
    </row>
    <row r="37" spans="1:14" x14ac:dyDescent="0.15">
      <c r="A37" s="29">
        <f t="shared" si="0"/>
        <v>27</v>
      </c>
      <c r="B37" s="22" t="str">
        <f>+IF(PowerAlloc!B37="","",PowerAlloc!B37)</f>
        <v/>
      </c>
      <c r="C37" s="65"/>
      <c r="D37" s="65"/>
      <c r="E37" s="8" t="str">
        <f>+IF(OR(PowerAlloc!G37="",AND($C$5="",$D$5="",C37="")),"",IF(C37&lt;&gt;""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C37),IF(D$5&lt;&gt;""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7" s="8" t="str">
        <f>+IF(OR(PowerAlloc!H37="",AND($C$5="",$E$5="",D37="")),"",IF(D37&lt;&gt;"", 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D37), IF(E$5&lt;&gt;"",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7" s="23" t="str">
        <f>+IF(SUM(E37:F37)&lt;&gt;0,SUM(E37:F37),IF(OR(PowerAlloc!I37="",AND(C$5="",D$5="",E$5="")),"",IF(C37&lt;&gt;"",PowerAlloc!I37/(C37*IF(SUM($C$7,$C$8)=0,1,IF(AND($C$7&lt;&gt;"",$C$8=""),$C$7,IF(AND($C$7="",$C$8&lt;&gt;""),$C$8,$C$7*$C$8)))),PowerAlloc!I37/($C$5*IF(SUM($C$7,$C$8)=0,1,IF(AND($C$7&lt;&gt;"",$C$8=""),$C$7,IF(AND($C$7="",$C$8&lt;&gt;""),$C$8,$C$7*$C$8)))))))</f>
        <v/>
      </c>
      <c r="H37" s="70"/>
      <c r="I37" s="70"/>
      <c r="J37" s="8" t="str">
        <f t="shared" si="1"/>
        <v/>
      </c>
      <c r="K37" s="8" t="str">
        <f t="shared" si="2"/>
        <v/>
      </c>
      <c r="L37" s="23" t="str">
        <f t="shared" si="3"/>
        <v/>
      </c>
      <c r="M37" s="68"/>
      <c r="N37" s="68"/>
    </row>
    <row r="38" spans="1:14" x14ac:dyDescent="0.15">
      <c r="A38" s="29">
        <f t="shared" si="0"/>
        <v>28</v>
      </c>
      <c r="B38" s="22" t="str">
        <f>+IF(PowerAlloc!B38="","",PowerAlloc!B38)</f>
        <v/>
      </c>
      <c r="C38" s="65"/>
      <c r="D38" s="65"/>
      <c r="E38" s="8" t="str">
        <f>+IF(OR(PowerAlloc!G38="",AND($C$5="",$D$5="",C38="")),"",IF(C38&lt;&gt;""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C38),IF(D$5&lt;&gt;""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8" s="8" t="str">
        <f>+IF(OR(PowerAlloc!H38="",AND($C$5="",$E$5="",D38="")),"",IF(D38&lt;&gt;"", 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D38), IF(E$5&lt;&gt;"",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8" s="23" t="str">
        <f>+IF(SUM(E38:F38)&lt;&gt;0,SUM(E38:F38),IF(OR(PowerAlloc!I38="",AND(C$5="",D$5="",E$5="")),"",IF(C38&lt;&gt;"",PowerAlloc!I38/(C38*IF(SUM($C$7,$C$8)=0,1,IF(AND($C$7&lt;&gt;"",$C$8=""),$C$7,IF(AND($C$7="",$C$8&lt;&gt;""),$C$8,$C$7*$C$8)))),PowerAlloc!I38/($C$5*IF(SUM($C$7,$C$8)=0,1,IF(AND($C$7&lt;&gt;"",$C$8=""),$C$7,IF(AND($C$7="",$C$8&lt;&gt;""),$C$8,$C$7*$C$8)))))))</f>
        <v/>
      </c>
      <c r="H38" s="70"/>
      <c r="I38" s="70"/>
      <c r="J38" s="8" t="str">
        <f t="shared" si="1"/>
        <v/>
      </c>
      <c r="K38" s="8" t="str">
        <f t="shared" si="2"/>
        <v/>
      </c>
      <c r="L38" s="23" t="str">
        <f t="shared" si="3"/>
        <v/>
      </c>
      <c r="M38" s="68"/>
      <c r="N38" s="68"/>
    </row>
    <row r="39" spans="1:14" x14ac:dyDescent="0.15">
      <c r="A39" s="29">
        <f t="shared" si="0"/>
        <v>29</v>
      </c>
      <c r="B39" s="22" t="str">
        <f>+IF(PowerAlloc!B39="","",PowerAlloc!B39)</f>
        <v/>
      </c>
      <c r="C39" s="65"/>
      <c r="D39" s="65"/>
      <c r="E39" s="8" t="str">
        <f>+IF(OR(PowerAlloc!G39="",AND($C$5="",$D$5="",C39="")),"",IF(C39&lt;&gt;""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C39),IF(D$5&lt;&gt;""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9" s="8" t="str">
        <f>+IF(OR(PowerAlloc!H39="",AND($C$5="",$E$5="",D39="")),"",IF(D39&lt;&gt;"", 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D39), IF(E$5&lt;&gt;"",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9" s="23" t="str">
        <f>+IF(SUM(E39:F39)&lt;&gt;0,SUM(E39:F39),IF(OR(PowerAlloc!I39="",AND(C$5="",D$5="",E$5="")),"",IF(C39&lt;&gt;"",PowerAlloc!I39/(C39*IF(SUM($C$7,$C$8)=0,1,IF(AND($C$7&lt;&gt;"",$C$8=""),$C$7,IF(AND($C$7="",$C$8&lt;&gt;""),$C$8,$C$7*$C$8)))),PowerAlloc!I39/($C$5*IF(SUM($C$7,$C$8)=0,1,IF(AND($C$7&lt;&gt;"",$C$8=""),$C$7,IF(AND($C$7="",$C$8&lt;&gt;""),$C$8,$C$7*$C$8)))))))</f>
        <v/>
      </c>
      <c r="H39" s="70"/>
      <c r="I39" s="70"/>
      <c r="J39" s="8" t="str">
        <f t="shared" si="1"/>
        <v/>
      </c>
      <c r="K39" s="8" t="str">
        <f t="shared" si="2"/>
        <v/>
      </c>
      <c r="L39" s="23" t="str">
        <f t="shared" si="3"/>
        <v/>
      </c>
      <c r="M39" s="68"/>
      <c r="N39" s="68"/>
    </row>
    <row r="40" spans="1:14" x14ac:dyDescent="0.15">
      <c r="A40" s="29">
        <f t="shared" si="0"/>
        <v>30</v>
      </c>
      <c r="B40" s="22" t="str">
        <f>+IF(PowerAlloc!B40="","",PowerAlloc!B40)</f>
        <v/>
      </c>
      <c r="C40" s="65"/>
      <c r="D40" s="65"/>
      <c r="E40" s="8" t="str">
        <f>+IF(OR(PowerAlloc!G40="",AND($C$5="",$D$5="",C40="")),"",IF(C40&lt;&gt;""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C40),IF(D$5&lt;&gt;""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0" s="8" t="str">
        <f>+IF(OR(PowerAlloc!H40="",AND($C$5="",$E$5="",D40="")),"",IF(D40&lt;&gt;"", 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D40), IF(E$5&lt;&gt;"",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0" s="23" t="str">
        <f>+IF(SUM(E40:F40)&lt;&gt;0,SUM(E40:F40),IF(OR(PowerAlloc!I40="",AND(C$5="",D$5="",E$5="")),"",IF(C40&lt;&gt;"",PowerAlloc!I40/(C40*IF(SUM($C$7,$C$8)=0,1,IF(AND($C$7&lt;&gt;"",$C$8=""),$C$7,IF(AND($C$7="",$C$8&lt;&gt;""),$C$8,$C$7*$C$8)))),PowerAlloc!I40/($C$5*IF(SUM($C$7,$C$8)=0,1,IF(AND($C$7&lt;&gt;"",$C$8=""),$C$7,IF(AND($C$7="",$C$8&lt;&gt;""),$C$8,$C$7*$C$8)))))))</f>
        <v/>
      </c>
      <c r="H40" s="70"/>
      <c r="I40" s="70"/>
      <c r="J40" s="8" t="str">
        <f t="shared" si="1"/>
        <v/>
      </c>
      <c r="K40" s="8" t="str">
        <f t="shared" si="2"/>
        <v/>
      </c>
      <c r="L40" s="23" t="str">
        <f t="shared" si="3"/>
        <v/>
      </c>
      <c r="M40" s="68"/>
      <c r="N40" s="68"/>
    </row>
    <row r="41" spans="1:14" x14ac:dyDescent="0.15">
      <c r="A41" s="29">
        <f t="shared" si="0"/>
        <v>31</v>
      </c>
      <c r="B41" s="22" t="str">
        <f>+IF(PowerAlloc!B41="","",PowerAlloc!B41)</f>
        <v/>
      </c>
      <c r="C41" s="65"/>
      <c r="D41" s="65"/>
      <c r="E41" s="8" t="str">
        <f>+IF(OR(PowerAlloc!G41="",AND($C$5="",$D$5="",C41="")),"",IF(C41&lt;&gt;""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C41),IF(D$5&lt;&gt;""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1" s="8" t="str">
        <f>+IF(OR(PowerAlloc!H41="",AND($C$5="",$E$5="",D41="")),"",IF(D41&lt;&gt;"", 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D41), IF(E$5&lt;&gt;"",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1" s="23" t="str">
        <f>+IF(SUM(E41:F41)&lt;&gt;0,SUM(E41:F41),IF(OR(PowerAlloc!I41="",AND(C$5="",D$5="",E$5="")),"",IF(C41&lt;&gt;"",PowerAlloc!I41/(C41*IF(SUM($C$7,$C$8)=0,1,IF(AND($C$7&lt;&gt;"",$C$8=""),$C$7,IF(AND($C$7="",$C$8&lt;&gt;""),$C$8,$C$7*$C$8)))),PowerAlloc!I41/($C$5*IF(SUM($C$7,$C$8)=0,1,IF(AND($C$7&lt;&gt;"",$C$8=""),$C$7,IF(AND($C$7="",$C$8&lt;&gt;""),$C$8,$C$7*$C$8)))))))</f>
        <v/>
      </c>
      <c r="H41" s="70"/>
      <c r="I41" s="70"/>
      <c r="J41" s="8" t="str">
        <f t="shared" ref="J41:J60" si="4">+IF(OR(E41="",AND($C$6="",$D$6="",H41="")),"",ROUND( IF(M41&lt;&gt;"", M41,IF(H41&lt;&gt;"",ROUND(E41/H41, 0),IF(D$6&lt;&gt;"",ROUND(E41/$D$6, 0),ROUND(E41/$C$6, 0)))),0))</f>
        <v/>
      </c>
      <c r="K41" s="8" t="str">
        <f t="shared" ref="K41:K60" si="5">+IF(OR(F41="",AND($C$6="",$E$6="",I41="")),"",ROUND(IF(N41&lt;&gt;"",N41,IF(I41&lt;&gt;"",ROUND(F41/I41,0),IF(E$6&lt;&gt;"",ROUND(F41/$E$6,0),ROUND(F41/$C$6,0)))),0))</f>
        <v/>
      </c>
      <c r="L41" s="23" t="str">
        <f t="shared" ref="L41:L60" si="6">IF(SUM(J41:K41)&lt;&gt;0,SUM(J41:K41),IF(OR(G41="",AND($C$6="",H41="")),"",IF(M41&lt;&gt;"",M41,IF(H41&lt;&gt;"",ROUND(G41/H41,0),ROUND(G41/$C$6,0)))))</f>
        <v/>
      </c>
      <c r="M41" s="68"/>
      <c r="N41" s="68"/>
    </row>
    <row r="42" spans="1:14" x14ac:dyDescent="0.15">
      <c r="A42" s="29">
        <f t="shared" si="0"/>
        <v>32</v>
      </c>
      <c r="B42" s="22" t="str">
        <f>+IF(PowerAlloc!B42="","",PowerAlloc!B42)</f>
        <v/>
      </c>
      <c r="C42" s="65"/>
      <c r="D42" s="65"/>
      <c r="E42" s="8" t="str">
        <f>+IF(OR(PowerAlloc!G42="",AND($C$5="",$D$5="",C42="")),"",IF(C42&lt;&gt;""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C42),IF(D$5&lt;&gt;""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2" s="8" t="str">
        <f>+IF(OR(PowerAlloc!H42="",AND($C$5="",$E$5="",D42="")),"",IF(D42&lt;&gt;"", 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D42), IF(E$5&lt;&gt;"",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2" s="23" t="str">
        <f>+IF(SUM(E42:F42)&lt;&gt;0,SUM(E42:F42),IF(OR(PowerAlloc!I42="",AND(C$5="",D$5="",E$5="")),"",IF(C42&lt;&gt;"",PowerAlloc!I42/(C42*IF(SUM($C$7,$C$8)=0,1,IF(AND($C$7&lt;&gt;"",$C$8=""),$C$7,IF(AND($C$7="",$C$8&lt;&gt;""),$C$8,$C$7*$C$8)))),PowerAlloc!I42/($C$5*IF(SUM($C$7,$C$8)=0,1,IF(AND($C$7&lt;&gt;"",$C$8=""),$C$7,IF(AND($C$7="",$C$8&lt;&gt;""),$C$8,$C$7*$C$8)))))))</f>
        <v/>
      </c>
      <c r="H42" s="70"/>
      <c r="I42" s="70"/>
      <c r="J42" s="8" t="str">
        <f t="shared" si="4"/>
        <v/>
      </c>
      <c r="K42" s="8" t="str">
        <f t="shared" si="5"/>
        <v/>
      </c>
      <c r="L42" s="23" t="str">
        <f t="shared" si="6"/>
        <v/>
      </c>
      <c r="M42" s="68"/>
      <c r="N42" s="68"/>
    </row>
    <row r="43" spans="1:14" x14ac:dyDescent="0.15">
      <c r="A43" s="29">
        <f t="shared" si="0"/>
        <v>33</v>
      </c>
      <c r="B43" s="22" t="str">
        <f>+IF(PowerAlloc!B43="","",PowerAlloc!B43)</f>
        <v/>
      </c>
      <c r="C43" s="65"/>
      <c r="D43" s="65"/>
      <c r="E43" s="8" t="str">
        <f>+IF(OR(PowerAlloc!G43="",AND($C$5="",$D$5="",C43="")),"",IF(C43&lt;&gt;""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C43),IF(D$5&lt;&gt;""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3" s="8" t="str">
        <f>+IF(OR(PowerAlloc!H43="",AND($C$5="",$E$5="",D43="")),"",IF(D43&lt;&gt;"", 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D43), IF(E$5&lt;&gt;"",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3" s="23" t="str">
        <f>+IF(SUM(E43:F43)&lt;&gt;0,SUM(E43:F43),IF(OR(PowerAlloc!I43="",AND(C$5="",D$5="",E$5="")),"",IF(C43&lt;&gt;"",PowerAlloc!I43/(C43*IF(SUM($C$7,$C$8)=0,1,IF(AND($C$7&lt;&gt;"",$C$8=""),$C$7,IF(AND($C$7="",$C$8&lt;&gt;""),$C$8,$C$7*$C$8)))),PowerAlloc!I43/($C$5*IF(SUM($C$7,$C$8)=0,1,IF(AND($C$7&lt;&gt;"",$C$8=""),$C$7,IF(AND($C$7="",$C$8&lt;&gt;""),$C$8,$C$7*$C$8)))))))</f>
        <v/>
      </c>
      <c r="H43" s="70"/>
      <c r="I43" s="70"/>
      <c r="J43" s="8" t="str">
        <f t="shared" si="4"/>
        <v/>
      </c>
      <c r="K43" s="8" t="str">
        <f t="shared" si="5"/>
        <v/>
      </c>
      <c r="L43" s="23" t="str">
        <f t="shared" si="6"/>
        <v/>
      </c>
      <c r="M43" s="68"/>
      <c r="N43" s="68"/>
    </row>
    <row r="44" spans="1:14" x14ac:dyDescent="0.15">
      <c r="A44" s="29">
        <f t="shared" si="0"/>
        <v>34</v>
      </c>
      <c r="B44" s="22" t="str">
        <f>+IF(PowerAlloc!B44="","",PowerAlloc!B44)</f>
        <v/>
      </c>
      <c r="C44" s="65"/>
      <c r="D44" s="65"/>
      <c r="E44" s="8" t="str">
        <f>+IF(OR(PowerAlloc!G44="",AND($C$5="",$D$5="",C44="")),"",IF(C44&lt;&gt;""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C44),IF(D$5&lt;&gt;""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4" s="8" t="str">
        <f>+IF(OR(PowerAlloc!H44="",AND($C$5="",$E$5="",D44="")),"",IF(D44&lt;&gt;"", 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D44), IF(E$5&lt;&gt;"",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4" s="23" t="str">
        <f>+IF(SUM(E44:F44)&lt;&gt;0,SUM(E44:F44),IF(OR(PowerAlloc!I44="",AND(C$5="",D$5="",E$5="")),"",IF(C44&lt;&gt;"",PowerAlloc!I44/(C44*IF(SUM($C$7,$C$8)=0,1,IF(AND($C$7&lt;&gt;"",$C$8=""),$C$7,IF(AND($C$7="",$C$8&lt;&gt;""),$C$8,$C$7*$C$8)))),PowerAlloc!I44/($C$5*IF(SUM($C$7,$C$8)=0,1,IF(AND($C$7&lt;&gt;"",$C$8=""),$C$7,IF(AND($C$7="",$C$8&lt;&gt;""),$C$8,$C$7*$C$8)))))))</f>
        <v/>
      </c>
      <c r="H44" s="70"/>
      <c r="I44" s="70"/>
      <c r="J44" s="8" t="str">
        <f t="shared" si="4"/>
        <v/>
      </c>
      <c r="K44" s="8" t="str">
        <f t="shared" si="5"/>
        <v/>
      </c>
      <c r="L44" s="23" t="str">
        <f t="shared" si="6"/>
        <v/>
      </c>
      <c r="M44" s="68"/>
      <c r="N44" s="68"/>
    </row>
    <row r="45" spans="1:14" x14ac:dyDescent="0.15">
      <c r="A45" s="29">
        <f t="shared" si="0"/>
        <v>35</v>
      </c>
      <c r="B45" s="22" t="str">
        <f>+IF(PowerAlloc!B45="","",PowerAlloc!B45)</f>
        <v/>
      </c>
      <c r="C45" s="65"/>
      <c r="D45" s="65"/>
      <c r="E45" s="8" t="str">
        <f>+IF(OR(PowerAlloc!G45="",AND($C$5="",$D$5="",C45="")),"",IF(C45&lt;&gt;""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C45),IF(D$5&lt;&gt;""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5" s="8" t="str">
        <f>+IF(OR(PowerAlloc!H45="",AND($C$5="",$E$5="",D45="")),"",IF(D45&lt;&gt;"", 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D45), IF(E$5&lt;&gt;"",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5" s="23" t="str">
        <f>+IF(SUM(E45:F45)&lt;&gt;0,SUM(E45:F45),IF(OR(PowerAlloc!I45="",AND(C$5="",D$5="",E$5="")),"",IF(C45&lt;&gt;"",PowerAlloc!I45/(C45*IF(SUM($C$7,$C$8)=0,1,IF(AND($C$7&lt;&gt;"",$C$8=""),$C$7,IF(AND($C$7="",$C$8&lt;&gt;""),$C$8,$C$7*$C$8)))),PowerAlloc!I45/($C$5*IF(SUM($C$7,$C$8)=0,1,IF(AND($C$7&lt;&gt;"",$C$8=""),$C$7,IF(AND($C$7="",$C$8&lt;&gt;""),$C$8,$C$7*$C$8)))))))</f>
        <v/>
      </c>
      <c r="H45" s="70"/>
      <c r="I45" s="70"/>
      <c r="J45" s="8" t="str">
        <f t="shared" si="4"/>
        <v/>
      </c>
      <c r="K45" s="8" t="str">
        <f t="shared" si="5"/>
        <v/>
      </c>
      <c r="L45" s="23" t="str">
        <f t="shared" si="6"/>
        <v/>
      </c>
      <c r="M45" s="68"/>
      <c r="N45" s="68"/>
    </row>
    <row r="46" spans="1:14" x14ac:dyDescent="0.15">
      <c r="A46" s="29">
        <f t="shared" si="0"/>
        <v>36</v>
      </c>
      <c r="B46" s="22" t="str">
        <f>+IF(PowerAlloc!B46="","",PowerAlloc!B46)</f>
        <v/>
      </c>
      <c r="C46" s="65"/>
      <c r="D46" s="65"/>
      <c r="E46" s="8" t="str">
        <f>+IF(OR(PowerAlloc!G46="",AND($C$5="",$D$5="",C46="")),"",IF(C46&lt;&gt;""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C46),IF(D$5&lt;&gt;""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6" s="8" t="str">
        <f>+IF(OR(PowerAlloc!H46="",AND($C$5="",$E$5="",D46="")),"",IF(D46&lt;&gt;"", 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D46), IF(E$5&lt;&gt;"",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6" s="23" t="str">
        <f>+IF(SUM(E46:F46)&lt;&gt;0,SUM(E46:F46),IF(OR(PowerAlloc!I46="",AND(C$5="",D$5="",E$5="")),"",IF(C46&lt;&gt;"",PowerAlloc!I46/(C46*IF(SUM($C$7,$C$8)=0,1,IF(AND($C$7&lt;&gt;"",$C$8=""),$C$7,IF(AND($C$7="",$C$8&lt;&gt;""),$C$8,$C$7*$C$8)))),PowerAlloc!I46/($C$5*IF(SUM($C$7,$C$8)=0,1,IF(AND($C$7&lt;&gt;"",$C$8=""),$C$7,IF(AND($C$7="",$C$8&lt;&gt;""),$C$8,$C$7*$C$8)))))))</f>
        <v/>
      </c>
      <c r="H46" s="70"/>
      <c r="I46" s="70"/>
      <c r="J46" s="8" t="str">
        <f t="shared" si="4"/>
        <v/>
      </c>
      <c r="K46" s="8" t="str">
        <f t="shared" si="5"/>
        <v/>
      </c>
      <c r="L46" s="23" t="str">
        <f t="shared" si="6"/>
        <v/>
      </c>
      <c r="M46" s="68"/>
      <c r="N46" s="68"/>
    </row>
    <row r="47" spans="1:14" x14ac:dyDescent="0.15">
      <c r="A47" s="29">
        <f t="shared" si="0"/>
        <v>37</v>
      </c>
      <c r="B47" s="22" t="str">
        <f>+IF(PowerAlloc!B47="","",PowerAlloc!B47)</f>
        <v/>
      </c>
      <c r="C47" s="65"/>
      <c r="D47" s="65"/>
      <c r="E47" s="8" t="str">
        <f>+IF(OR(PowerAlloc!G47="",AND($C$5="",$D$5="",C47="")),"",IF(C47&lt;&gt;""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C47),IF(D$5&lt;&gt;""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7" s="8" t="str">
        <f>+IF(OR(PowerAlloc!H47="",AND($C$5="",$E$5="",D47="")),"",IF(D47&lt;&gt;"", 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D47), IF(E$5&lt;&gt;"",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7" s="23" t="str">
        <f>+IF(SUM(E47:F47)&lt;&gt;0,SUM(E47:F47),IF(OR(PowerAlloc!I47="",AND(C$5="",D$5="",E$5="")),"",IF(C47&lt;&gt;"",PowerAlloc!I47/(C47*IF(SUM($C$7,$C$8)=0,1,IF(AND($C$7&lt;&gt;"",$C$8=""),$C$7,IF(AND($C$7="",$C$8&lt;&gt;""),$C$8,$C$7*$C$8)))),PowerAlloc!I47/($C$5*IF(SUM($C$7,$C$8)=0,1,IF(AND($C$7&lt;&gt;"",$C$8=""),$C$7,IF(AND($C$7="",$C$8&lt;&gt;""),$C$8,$C$7*$C$8)))))))</f>
        <v/>
      </c>
      <c r="H47" s="70"/>
      <c r="I47" s="70"/>
      <c r="J47" s="8" t="str">
        <f t="shared" si="4"/>
        <v/>
      </c>
      <c r="K47" s="8" t="str">
        <f t="shared" si="5"/>
        <v/>
      </c>
      <c r="L47" s="23" t="str">
        <f t="shared" si="6"/>
        <v/>
      </c>
      <c r="M47" s="68"/>
      <c r="N47" s="68"/>
    </row>
    <row r="48" spans="1:14" x14ac:dyDescent="0.15">
      <c r="A48" s="29">
        <f t="shared" si="0"/>
        <v>38</v>
      </c>
      <c r="B48" s="22" t="str">
        <f>+IF(PowerAlloc!B48="","",PowerAlloc!B48)</f>
        <v/>
      </c>
      <c r="C48" s="65"/>
      <c r="D48" s="65"/>
      <c r="E48" s="8" t="str">
        <f>+IF(OR(PowerAlloc!G48="",AND($C$5="",$D$5="",C48="")),"",IF(C48&lt;&gt;""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C48),IF(D$5&lt;&gt;""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8" s="8" t="str">
        <f>+IF(OR(PowerAlloc!H48="",AND($C$5="",$E$5="",D48="")),"",IF(D48&lt;&gt;"", 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D48), IF(E$5&lt;&gt;"",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8" s="23" t="str">
        <f>+IF(SUM(E48:F48)&lt;&gt;0,SUM(E48:F48),IF(OR(PowerAlloc!I48="",AND(C$5="",D$5="",E$5="")),"",IF(C48&lt;&gt;"",PowerAlloc!I48/(C48*IF(SUM($C$7,$C$8)=0,1,IF(AND($C$7&lt;&gt;"",$C$8=""),$C$7,IF(AND($C$7="",$C$8&lt;&gt;""),$C$8,$C$7*$C$8)))),PowerAlloc!I48/($C$5*IF(SUM($C$7,$C$8)=0,1,IF(AND($C$7&lt;&gt;"",$C$8=""),$C$7,IF(AND($C$7="",$C$8&lt;&gt;""),$C$8,$C$7*$C$8)))))))</f>
        <v/>
      </c>
      <c r="H48" s="70"/>
      <c r="I48" s="70"/>
      <c r="J48" s="8" t="str">
        <f t="shared" si="4"/>
        <v/>
      </c>
      <c r="K48" s="8" t="str">
        <f t="shared" si="5"/>
        <v/>
      </c>
      <c r="L48" s="23" t="str">
        <f t="shared" si="6"/>
        <v/>
      </c>
      <c r="M48" s="68"/>
      <c r="N48" s="68"/>
    </row>
    <row r="49" spans="1:14" x14ac:dyDescent="0.15">
      <c r="A49" s="29">
        <f t="shared" si="0"/>
        <v>39</v>
      </c>
      <c r="B49" s="22" t="str">
        <f>+IF(PowerAlloc!B49="","",PowerAlloc!B49)</f>
        <v/>
      </c>
      <c r="C49" s="65"/>
      <c r="D49" s="65"/>
      <c r="E49" s="8" t="str">
        <f>+IF(OR(PowerAlloc!G49="",AND($C$5="",$D$5="",C49="")),"",IF(C49&lt;&gt;""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C49),IF(D$5&lt;&gt;""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9" s="8" t="str">
        <f>+IF(OR(PowerAlloc!H49="",AND($C$5="",$E$5="",D49="")),"",IF(D49&lt;&gt;"", 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D49), IF(E$5&lt;&gt;"",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9" s="23" t="str">
        <f>+IF(SUM(E49:F49)&lt;&gt;0,SUM(E49:F49),IF(OR(PowerAlloc!I49="",AND(C$5="",D$5="",E$5="")),"",IF(C49&lt;&gt;"",PowerAlloc!I49/(C49*IF(SUM($C$7,$C$8)=0,1,IF(AND($C$7&lt;&gt;"",$C$8=""),$C$7,IF(AND($C$7="",$C$8&lt;&gt;""),$C$8,$C$7*$C$8)))),PowerAlloc!I49/($C$5*IF(SUM($C$7,$C$8)=0,1,IF(AND($C$7&lt;&gt;"",$C$8=""),$C$7,IF(AND($C$7="",$C$8&lt;&gt;""),$C$8,$C$7*$C$8)))))))</f>
        <v/>
      </c>
      <c r="H49" s="70"/>
      <c r="I49" s="70"/>
      <c r="J49" s="8" t="str">
        <f t="shared" si="4"/>
        <v/>
      </c>
      <c r="K49" s="8" t="str">
        <f t="shared" si="5"/>
        <v/>
      </c>
      <c r="L49" s="23" t="str">
        <f t="shared" si="6"/>
        <v/>
      </c>
      <c r="M49" s="68"/>
      <c r="N49" s="68"/>
    </row>
    <row r="50" spans="1:14" x14ac:dyDescent="0.15">
      <c r="A50" s="29">
        <f t="shared" si="0"/>
        <v>40</v>
      </c>
      <c r="B50" s="22" t="str">
        <f>+IF(PowerAlloc!B50="","",PowerAlloc!B50)</f>
        <v/>
      </c>
      <c r="C50" s="65"/>
      <c r="D50" s="65"/>
      <c r="E50" s="8" t="str">
        <f>+IF(OR(PowerAlloc!G50="",AND($C$5="",$D$5="",C50="")),"",IF(C50&lt;&gt;""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C50),IF(D$5&lt;&gt;""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0" s="8" t="str">
        <f>+IF(OR(PowerAlloc!H50="",AND($C$5="",$E$5="",D50="")),"",IF(D50&lt;&gt;"", 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D50), IF(E$5&lt;&gt;"",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0" s="23" t="str">
        <f>+IF(SUM(E50:F50)&lt;&gt;0,SUM(E50:F50),IF(OR(PowerAlloc!I50="",AND(C$5="",D$5="",E$5="")),"",IF(C50&lt;&gt;"",PowerAlloc!I50/(C50*IF(SUM($C$7,$C$8)=0,1,IF(AND($C$7&lt;&gt;"",$C$8=""),$C$7,IF(AND($C$7="",$C$8&lt;&gt;""),$C$8,$C$7*$C$8)))),PowerAlloc!I50/($C$5*IF(SUM($C$7,$C$8)=0,1,IF(AND($C$7&lt;&gt;"",$C$8=""),$C$7,IF(AND($C$7="",$C$8&lt;&gt;""),$C$8,$C$7*$C$8)))))))</f>
        <v/>
      </c>
      <c r="H50" s="70"/>
      <c r="I50" s="70"/>
      <c r="J50" s="8" t="str">
        <f t="shared" si="4"/>
        <v/>
      </c>
      <c r="K50" s="8" t="str">
        <f t="shared" si="5"/>
        <v/>
      </c>
      <c r="L50" s="23" t="str">
        <f t="shared" si="6"/>
        <v/>
      </c>
      <c r="M50" s="68"/>
      <c r="N50" s="68"/>
    </row>
    <row r="51" spans="1:14" x14ac:dyDescent="0.15">
      <c r="A51" s="29">
        <f t="shared" si="0"/>
        <v>41</v>
      </c>
      <c r="B51" s="22" t="str">
        <f>+IF(PowerAlloc!B51="","",PowerAlloc!B51)</f>
        <v/>
      </c>
      <c r="C51" s="65"/>
      <c r="D51" s="65"/>
      <c r="E51" s="8" t="str">
        <f>+IF(OR(PowerAlloc!G51="",AND($C$5="",$D$5="",C51="")),"",IF(C51&lt;&gt;""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C51),IF(D$5&lt;&gt;""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1" s="8" t="str">
        <f>+IF(OR(PowerAlloc!H51="",AND($C$5="",$E$5="",D51="")),"",IF(D51&lt;&gt;"", 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D51), IF(E$5&lt;&gt;"",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1" s="23" t="str">
        <f>+IF(SUM(E51:F51)&lt;&gt;0,SUM(E51:F51),IF(OR(PowerAlloc!I51="",AND(C$5="",D$5="",E$5="")),"",IF(C51&lt;&gt;"",PowerAlloc!I51/(C51*IF(SUM($C$7,$C$8)=0,1,IF(AND($C$7&lt;&gt;"",$C$8=""),$C$7,IF(AND($C$7="",$C$8&lt;&gt;""),$C$8,$C$7*$C$8)))),PowerAlloc!I51/($C$5*IF(SUM($C$7,$C$8)=0,1,IF(AND($C$7&lt;&gt;"",$C$8=""),$C$7,IF(AND($C$7="",$C$8&lt;&gt;""),$C$8,$C$7*$C$8)))))))</f>
        <v/>
      </c>
      <c r="H51" s="70"/>
      <c r="I51" s="70"/>
      <c r="J51" s="8" t="str">
        <f t="shared" si="4"/>
        <v/>
      </c>
      <c r="K51" s="8" t="str">
        <f t="shared" si="5"/>
        <v/>
      </c>
      <c r="L51" s="23" t="str">
        <f t="shared" si="6"/>
        <v/>
      </c>
      <c r="M51" s="68"/>
      <c r="N51" s="68"/>
    </row>
    <row r="52" spans="1:14" x14ac:dyDescent="0.15">
      <c r="A52" s="29">
        <f t="shared" si="0"/>
        <v>42</v>
      </c>
      <c r="B52" s="22" t="str">
        <f>+IF(PowerAlloc!B52="","",PowerAlloc!B52)</f>
        <v/>
      </c>
      <c r="C52" s="65"/>
      <c r="D52" s="65"/>
      <c r="E52" s="8" t="str">
        <f>+IF(OR(PowerAlloc!G52="",AND($C$5="",$D$5="",C52="")),"",IF(C52&lt;&gt;""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C52),IF(D$5&lt;&gt;""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2" s="8" t="str">
        <f>+IF(OR(PowerAlloc!H52="",AND($C$5="",$E$5="",D52="")),"",IF(D52&lt;&gt;"", 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D52), IF(E$5&lt;&gt;"",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2" s="23" t="str">
        <f>+IF(SUM(E52:F52)&lt;&gt;0,SUM(E52:F52),IF(OR(PowerAlloc!I52="",AND(C$5="",D$5="",E$5="")),"",IF(C52&lt;&gt;"",PowerAlloc!I52/(C52*IF(SUM($C$7,$C$8)=0,1,IF(AND($C$7&lt;&gt;"",$C$8=""),$C$7,IF(AND($C$7="",$C$8&lt;&gt;""),$C$8,$C$7*$C$8)))),PowerAlloc!I52/($C$5*IF(SUM($C$7,$C$8)=0,1,IF(AND($C$7&lt;&gt;"",$C$8=""),$C$7,IF(AND($C$7="",$C$8&lt;&gt;""),$C$8,$C$7*$C$8)))))))</f>
        <v/>
      </c>
      <c r="H52" s="70"/>
      <c r="I52" s="70"/>
      <c r="J52" s="8" t="str">
        <f t="shared" si="4"/>
        <v/>
      </c>
      <c r="K52" s="8" t="str">
        <f t="shared" si="5"/>
        <v/>
      </c>
      <c r="L52" s="23" t="str">
        <f t="shared" si="6"/>
        <v/>
      </c>
      <c r="M52" s="68"/>
      <c r="N52" s="68"/>
    </row>
    <row r="53" spans="1:14" x14ac:dyDescent="0.15">
      <c r="A53" s="29">
        <f t="shared" si="0"/>
        <v>43</v>
      </c>
      <c r="B53" s="22" t="str">
        <f>+IF(PowerAlloc!B53="","",PowerAlloc!B53)</f>
        <v/>
      </c>
      <c r="C53" s="65"/>
      <c r="D53" s="65"/>
      <c r="E53" s="8" t="str">
        <f>+IF(OR(PowerAlloc!G53="",AND($C$5="",$D$5="",C53="")),"",IF(C53&lt;&gt;""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C53),IF(D$5&lt;&gt;""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3" s="8" t="str">
        <f>+IF(OR(PowerAlloc!H53="",AND($C$5="",$E$5="",D53="")),"",IF(D53&lt;&gt;"", 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D53), IF(E$5&lt;&gt;"",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3" s="23" t="str">
        <f>+IF(SUM(E53:F53)&lt;&gt;0,SUM(E53:F53),IF(OR(PowerAlloc!I53="",AND(C$5="",D$5="",E$5="")),"",IF(C53&lt;&gt;"",PowerAlloc!I53/(C53*IF(SUM($C$7,$C$8)=0,1,IF(AND($C$7&lt;&gt;"",$C$8=""),$C$7,IF(AND($C$7="",$C$8&lt;&gt;""),$C$8,$C$7*$C$8)))),PowerAlloc!I53/($C$5*IF(SUM($C$7,$C$8)=0,1,IF(AND($C$7&lt;&gt;"",$C$8=""),$C$7,IF(AND($C$7="",$C$8&lt;&gt;""),$C$8,$C$7*$C$8)))))))</f>
        <v/>
      </c>
      <c r="H53" s="70"/>
      <c r="I53" s="70"/>
      <c r="J53" s="8" t="str">
        <f t="shared" si="4"/>
        <v/>
      </c>
      <c r="K53" s="8" t="str">
        <f t="shared" si="5"/>
        <v/>
      </c>
      <c r="L53" s="23" t="str">
        <f t="shared" si="6"/>
        <v/>
      </c>
      <c r="M53" s="68"/>
      <c r="N53" s="68"/>
    </row>
    <row r="54" spans="1:14" x14ac:dyDescent="0.15">
      <c r="A54" s="29">
        <f t="shared" si="0"/>
        <v>44</v>
      </c>
      <c r="B54" s="22" t="str">
        <f>+IF(PowerAlloc!B54="","",PowerAlloc!B54)</f>
        <v/>
      </c>
      <c r="C54" s="65"/>
      <c r="D54" s="65"/>
      <c r="E54" s="8" t="str">
        <f>+IF(OR(PowerAlloc!G54="",AND($C$5="",$D$5="",C54="")),"",IF(C54&lt;&gt;""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C54),IF(D$5&lt;&gt;""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4" s="8" t="str">
        <f>+IF(OR(PowerAlloc!H54="",AND($C$5="",$E$5="",D54="")),"",IF(D54&lt;&gt;"", 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D54), IF(E$5&lt;&gt;"",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4" s="23" t="str">
        <f>+IF(SUM(E54:F54)&lt;&gt;0,SUM(E54:F54),IF(OR(PowerAlloc!I54="",AND(C$5="",D$5="",E$5="")),"",IF(C54&lt;&gt;"",PowerAlloc!I54/(C54*IF(SUM($C$7,$C$8)=0,1,IF(AND($C$7&lt;&gt;"",$C$8=""),$C$7,IF(AND($C$7="",$C$8&lt;&gt;""),$C$8,$C$7*$C$8)))),PowerAlloc!I54/($C$5*IF(SUM($C$7,$C$8)=0,1,IF(AND($C$7&lt;&gt;"",$C$8=""),$C$7,IF(AND($C$7="",$C$8&lt;&gt;""),$C$8,$C$7*$C$8)))))))</f>
        <v/>
      </c>
      <c r="H54" s="70"/>
      <c r="I54" s="70"/>
      <c r="J54" s="8" t="str">
        <f t="shared" si="4"/>
        <v/>
      </c>
      <c r="K54" s="8" t="str">
        <f t="shared" si="5"/>
        <v/>
      </c>
      <c r="L54" s="23" t="str">
        <f t="shared" si="6"/>
        <v/>
      </c>
      <c r="M54" s="68"/>
      <c r="N54" s="68"/>
    </row>
    <row r="55" spans="1:14" x14ac:dyDescent="0.15">
      <c r="A55" s="29">
        <f t="shared" si="0"/>
        <v>45</v>
      </c>
      <c r="B55" s="22" t="str">
        <f>+IF(PowerAlloc!B55="","",PowerAlloc!B55)</f>
        <v/>
      </c>
      <c r="C55" s="65"/>
      <c r="D55" s="65"/>
      <c r="E55" s="8" t="str">
        <f>+IF(OR(PowerAlloc!G55="",AND($C$5="",$D$5="",C55="")),"",IF(C55&lt;&gt;""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C55),IF(D$5&lt;&gt;""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5" s="8" t="str">
        <f>+IF(OR(PowerAlloc!H55="",AND($C$5="",$E$5="",D55="")),"",IF(D55&lt;&gt;"", 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D55), IF(E$5&lt;&gt;"",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5" s="23" t="str">
        <f>+IF(SUM(E55:F55)&lt;&gt;0,SUM(E55:F55),IF(OR(PowerAlloc!I55="",AND(C$5="",D$5="",E$5="")),"",IF(C55&lt;&gt;"",PowerAlloc!I55/(C55*IF(SUM($C$7,$C$8)=0,1,IF(AND($C$7&lt;&gt;"",$C$8=""),$C$7,IF(AND($C$7="",$C$8&lt;&gt;""),$C$8,$C$7*$C$8)))),PowerAlloc!I55/($C$5*IF(SUM($C$7,$C$8)=0,1,IF(AND($C$7&lt;&gt;"",$C$8=""),$C$7,IF(AND($C$7="",$C$8&lt;&gt;""),$C$8,$C$7*$C$8)))))))</f>
        <v/>
      </c>
      <c r="H55" s="70"/>
      <c r="I55" s="70"/>
      <c r="J55" s="8" t="str">
        <f t="shared" si="4"/>
        <v/>
      </c>
      <c r="K55" s="8" t="str">
        <f t="shared" si="5"/>
        <v/>
      </c>
      <c r="L55" s="23" t="str">
        <f t="shared" si="6"/>
        <v/>
      </c>
      <c r="M55" s="68"/>
      <c r="N55" s="68"/>
    </row>
    <row r="56" spans="1:14" x14ac:dyDescent="0.15">
      <c r="A56" s="29">
        <f t="shared" si="0"/>
        <v>46</v>
      </c>
      <c r="B56" s="22" t="str">
        <f>+IF(PowerAlloc!B56="","",PowerAlloc!B56)</f>
        <v/>
      </c>
      <c r="C56" s="65"/>
      <c r="D56" s="65"/>
      <c r="E56" s="8" t="str">
        <f>+IF(OR(PowerAlloc!G56="",AND($C$5="",$D$5="",C56="")),"",IF(C56&lt;&gt;""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C56),IF(D$5&lt;&gt;""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6" s="8" t="str">
        <f>+IF(OR(PowerAlloc!H56="",AND($C$5="",$E$5="",D56="")),"",IF(D56&lt;&gt;"", 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D56), IF(E$5&lt;&gt;"",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6" s="23" t="str">
        <f>+IF(SUM(E56:F56)&lt;&gt;0,SUM(E56:F56),IF(OR(PowerAlloc!I56="",AND(C$5="",D$5="",E$5="")),"",IF(C56&lt;&gt;"",PowerAlloc!I56/(C56*IF(SUM($C$7,$C$8)=0,1,IF(AND($C$7&lt;&gt;"",$C$8=""),$C$7,IF(AND($C$7="",$C$8&lt;&gt;""),$C$8,$C$7*$C$8)))),PowerAlloc!I56/($C$5*IF(SUM($C$7,$C$8)=0,1,IF(AND($C$7&lt;&gt;"",$C$8=""),$C$7,IF(AND($C$7="",$C$8&lt;&gt;""),$C$8,$C$7*$C$8)))))))</f>
        <v/>
      </c>
      <c r="H56" s="70"/>
      <c r="I56" s="70"/>
      <c r="J56" s="8" t="str">
        <f t="shared" si="4"/>
        <v/>
      </c>
      <c r="K56" s="8" t="str">
        <f t="shared" si="5"/>
        <v/>
      </c>
      <c r="L56" s="23" t="str">
        <f t="shared" si="6"/>
        <v/>
      </c>
      <c r="M56" s="68"/>
      <c r="N56" s="68"/>
    </row>
    <row r="57" spans="1:14" x14ac:dyDescent="0.15">
      <c r="A57" s="29">
        <f t="shared" si="0"/>
        <v>47</v>
      </c>
      <c r="B57" s="22" t="str">
        <f>+IF(PowerAlloc!B57="","",PowerAlloc!B57)</f>
        <v/>
      </c>
      <c r="C57" s="65"/>
      <c r="D57" s="65"/>
      <c r="E57" s="8" t="str">
        <f>+IF(OR(PowerAlloc!G57="",AND($C$5="",$D$5="",C57="")),"",IF(C57&lt;&gt;""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C57),IF(D$5&lt;&gt;""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7" s="8" t="str">
        <f>+IF(OR(PowerAlloc!H57="",AND($C$5="",$E$5="",D57="")),"",IF(D57&lt;&gt;"", 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D57), IF(E$5&lt;&gt;"",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7" s="23" t="str">
        <f>+IF(SUM(E57:F57)&lt;&gt;0,SUM(E57:F57),IF(OR(PowerAlloc!I57="",AND(C$5="",D$5="",E$5="")),"",IF(C57&lt;&gt;"",PowerAlloc!I57/(C57*IF(SUM($C$7,$C$8)=0,1,IF(AND($C$7&lt;&gt;"",$C$8=""),$C$7,IF(AND($C$7="",$C$8&lt;&gt;""),$C$8,$C$7*$C$8)))),PowerAlloc!I57/($C$5*IF(SUM($C$7,$C$8)=0,1,IF(AND($C$7&lt;&gt;"",$C$8=""),$C$7,IF(AND($C$7="",$C$8&lt;&gt;""),$C$8,$C$7*$C$8)))))))</f>
        <v/>
      </c>
      <c r="H57" s="70"/>
      <c r="I57" s="70"/>
      <c r="J57" s="8" t="str">
        <f t="shared" si="4"/>
        <v/>
      </c>
      <c r="K57" s="8" t="str">
        <f t="shared" si="5"/>
        <v/>
      </c>
      <c r="L57" s="23" t="str">
        <f t="shared" si="6"/>
        <v/>
      </c>
      <c r="M57" s="68"/>
      <c r="N57" s="68"/>
    </row>
    <row r="58" spans="1:14" x14ac:dyDescent="0.15">
      <c r="A58" s="29">
        <f t="shared" si="0"/>
        <v>48</v>
      </c>
      <c r="B58" s="22" t="str">
        <f>+IF(PowerAlloc!B58="","",PowerAlloc!B58)</f>
        <v/>
      </c>
      <c r="C58" s="65"/>
      <c r="D58" s="65"/>
      <c r="E58" s="8" t="str">
        <f>+IF(OR(PowerAlloc!G58="",AND($C$5="",$D$5="",C58="")),"",IF(C58&lt;&gt;""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C58),IF(D$5&lt;&gt;""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8" s="8" t="str">
        <f>+IF(OR(PowerAlloc!H58="",AND($C$5="",$E$5="",D58="")),"",IF(D58&lt;&gt;"", 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D58), IF(E$5&lt;&gt;"",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8" s="23" t="str">
        <f>+IF(SUM(E58:F58)&lt;&gt;0,SUM(E58:F58),IF(OR(PowerAlloc!I58="",AND(C$5="",D$5="",E$5="")),"",IF(C58&lt;&gt;"",PowerAlloc!I58/(C58*IF(SUM($C$7,$C$8)=0,1,IF(AND($C$7&lt;&gt;"",$C$8=""),$C$7,IF(AND($C$7="",$C$8&lt;&gt;""),$C$8,$C$7*$C$8)))),PowerAlloc!I58/($C$5*IF(SUM($C$7,$C$8)=0,1,IF(AND($C$7&lt;&gt;"",$C$8=""),$C$7,IF(AND($C$7="",$C$8&lt;&gt;""),$C$8,$C$7*$C$8)))))))</f>
        <v/>
      </c>
      <c r="H58" s="70"/>
      <c r="I58" s="70"/>
      <c r="J58" s="8" t="str">
        <f t="shared" si="4"/>
        <v/>
      </c>
      <c r="K58" s="8" t="str">
        <f t="shared" si="5"/>
        <v/>
      </c>
      <c r="L58" s="23" t="str">
        <f t="shared" si="6"/>
        <v/>
      </c>
      <c r="M58" s="68"/>
      <c r="N58" s="68"/>
    </row>
    <row r="59" spans="1:14" x14ac:dyDescent="0.15">
      <c r="A59" s="29">
        <f t="shared" si="0"/>
        <v>49</v>
      </c>
      <c r="B59" s="22" t="str">
        <f>+IF(PowerAlloc!B59="","",PowerAlloc!B59)</f>
        <v/>
      </c>
      <c r="C59" s="65"/>
      <c r="D59" s="65"/>
      <c r="E59" s="8" t="str">
        <f>+IF(OR(PowerAlloc!G59="",AND($C$5="",$D$5="",C59="")),"",IF(C59&lt;&gt;""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C59),IF(D$5&lt;&gt;""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9" s="8" t="str">
        <f>+IF(OR(PowerAlloc!H59="",AND($C$5="",$E$5="",D59="")),"",IF(D59&lt;&gt;"", 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D59), IF(E$5&lt;&gt;"",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9" s="23" t="str">
        <f>+IF(SUM(E59:F59)&lt;&gt;0,SUM(E59:F59),IF(OR(PowerAlloc!I59="",AND(C$5="",D$5="",E$5="")),"",IF(C59&lt;&gt;"",PowerAlloc!I59/(C59*IF(SUM($C$7,$C$8)=0,1,IF(AND($C$7&lt;&gt;"",$C$8=""),$C$7,IF(AND($C$7="",$C$8&lt;&gt;""),$C$8,$C$7*$C$8)))),PowerAlloc!I59/($C$5*IF(SUM($C$7,$C$8)=0,1,IF(AND($C$7&lt;&gt;"",$C$8=""),$C$7,IF(AND($C$7="",$C$8&lt;&gt;""),$C$8,$C$7*$C$8)))))))</f>
        <v/>
      </c>
      <c r="H59" s="70"/>
      <c r="I59" s="70"/>
      <c r="J59" s="8" t="str">
        <f t="shared" si="4"/>
        <v/>
      </c>
      <c r="K59" s="8" t="str">
        <f t="shared" si="5"/>
        <v/>
      </c>
      <c r="L59" s="23" t="str">
        <f t="shared" si="6"/>
        <v/>
      </c>
      <c r="M59" s="68"/>
      <c r="N59" s="68"/>
    </row>
    <row r="60" spans="1:14" x14ac:dyDescent="0.15">
      <c r="A60" s="29">
        <f t="shared" si="0"/>
        <v>50</v>
      </c>
      <c r="B60" s="22" t="str">
        <f>+IF(PowerAlloc!B60="","",PowerAlloc!B60)</f>
        <v/>
      </c>
      <c r="C60" s="65"/>
      <c r="D60" s="65"/>
      <c r="E60" s="8" t="str">
        <f>+IF(OR(PowerAlloc!G60="",AND($C$5="",$D$5="",C60="")),"",IF(C60&lt;&gt;""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C60),IF(D$5&lt;&gt;""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60" s="8" t="str">
        <f>+IF(OR(PowerAlloc!H60="",AND($C$5="",$E$5="",D60="")),"",IF(D60&lt;&gt;"", 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D60), IF(E$5&lt;&gt;"",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60" s="23" t="str">
        <f>+IF(SUM(E60:F60)&lt;&gt;0,SUM(E60:F60),IF(OR(PowerAlloc!I60="",AND(C$5="",D$5="",E$5="")),"",IF(C60&lt;&gt;"",PowerAlloc!I60/(C60*IF(SUM($C$7,$C$8)=0,1,IF(AND($C$7&lt;&gt;"",$C$8=""),$C$7,IF(AND($C$7="",$C$8&lt;&gt;""),$C$8,$C$7*$C$8)))),PowerAlloc!I60/($C$5*IF(SUM($C$7,$C$8)=0,1,IF(AND($C$7&lt;&gt;"",$C$8=""),$C$7,IF(AND($C$7="",$C$8&lt;&gt;""),$C$8,$C$7*$C$8)))))))</f>
        <v/>
      </c>
      <c r="H60" s="70"/>
      <c r="I60" s="70"/>
      <c r="J60" s="8" t="str">
        <f t="shared" si="4"/>
        <v/>
      </c>
      <c r="K60" s="8" t="str">
        <f t="shared" si="5"/>
        <v/>
      </c>
      <c r="L60" s="23" t="str">
        <f t="shared" si="6"/>
        <v/>
      </c>
      <c r="M60" s="68"/>
      <c r="N60" s="68"/>
    </row>
    <row r="61" spans="1:14" x14ac:dyDescent="0.15">
      <c r="E61" s="54"/>
      <c r="F61" s="54"/>
      <c r="G61" s="54"/>
      <c r="H61" s="54"/>
      <c r="I61" s="54"/>
      <c r="J61" s="54"/>
      <c r="K61" s="54"/>
      <c r="L61" s="54"/>
      <c r="M61" s="52"/>
      <c r="N61" s="52"/>
    </row>
    <row r="62" spans="1:14" s="57" customFormat="1" x14ac:dyDescent="0.15">
      <c r="A62" s="56"/>
      <c r="B62" s="44" t="s">
        <v>1</v>
      </c>
      <c r="C62" s="47" t="str">
        <f>+IF(SUM(C11:C35)=0,"",AVERAGE(C11:C35))</f>
        <v/>
      </c>
      <c r="D62" s="47" t="str">
        <f>+IF(SUM(D11:D35)=0,"",AVERAGE(D11:D35))</f>
        <v/>
      </c>
      <c r="E62" s="9" t="str">
        <f>IF(SUM(E11:E60)=0,"",SUM(E11:E60))</f>
        <v/>
      </c>
      <c r="F62" s="9" t="str">
        <f>IF(SUM(F11:F60)=0,"",SUM(F11:F60))</f>
        <v/>
      </c>
      <c r="G62" s="27">
        <f>IF(SUM(G11:G60)=0,"",SUM(G11:G60))</f>
        <v>700</v>
      </c>
      <c r="H62" s="47" t="str">
        <f>+IF(SUM(H11:H35)=0,"",AVERAGE(H11:H35))</f>
        <v/>
      </c>
      <c r="I62" s="47" t="str">
        <f>+IF(SUM(I11:I35)=0,"",AVERAGE(I11:I35))</f>
        <v/>
      </c>
      <c r="J62" s="9" t="str">
        <f>IF(SUM(J11:J60)=0,"",SUM(J11:J60))</f>
        <v/>
      </c>
      <c r="K62" s="9" t="str">
        <f t="shared" ref="K62:L62" si="7">IF(SUM(K11:K60)=0,"",SUM(K11:K60))</f>
        <v/>
      </c>
      <c r="L62" s="27">
        <f t="shared" si="7"/>
        <v>28</v>
      </c>
      <c r="M62" s="47" t="str">
        <f>IF(SUM(M11:M35)=0,"",SUM(M11:M35))</f>
        <v/>
      </c>
      <c r="N62" s="47" t="str">
        <f>IF(SUM(N11:N35)=0,"",SUM(N11:N35))</f>
        <v/>
      </c>
    </row>
    <row r="96" spans="3:9" x14ac:dyDescent="0.15">
      <c r="C96" s="58"/>
      <c r="F96" s="51"/>
      <c r="G96" s="51"/>
      <c r="H96" s="51"/>
      <c r="I96" s="51"/>
    </row>
    <row r="97" spans="3:9" x14ac:dyDescent="0.15">
      <c r="C97" s="58"/>
      <c r="F97" s="51"/>
      <c r="G97" s="51"/>
      <c r="H97" s="51"/>
      <c r="I97" s="51"/>
    </row>
    <row r="98" spans="3:9" x14ac:dyDescent="0.15">
      <c r="C98" s="58"/>
      <c r="F98" s="51"/>
      <c r="G98" s="51"/>
      <c r="H98" s="51"/>
      <c r="I98" s="51"/>
    </row>
    <row r="158" spans="2:10" x14ac:dyDescent="0.15">
      <c r="B158" s="59"/>
      <c r="C158" s="60"/>
      <c r="D158" s="60"/>
      <c r="E158" s="61"/>
      <c r="F158" s="61"/>
      <c r="G158" s="53"/>
      <c r="H158" s="61"/>
      <c r="I158" s="61"/>
      <c r="J158" s="53"/>
    </row>
  </sheetData>
  <sheetProtection algorithmName="SHA-512" hashValue="Vbx4E/rC6KunrD4LDo0TyaE0DCWhYxfMAn6y/QZxdPMSin2aqoUu3to33Eq0rfshpt6jZqvlTfLzcfvjXI61pQ==" saltValue="GtqU+1a+G78kDJxDFUT1bg==" spinCount="100000" sheet="1" objects="1" scenarios="1" formatCells="0" formatColumns="0" formatRows="0" deleteRows="0" autoFilter="0"/>
  <autoFilter ref="B9:B62" xr:uid="{00000000-0009-0000-0000-000001000000}"/>
  <mergeCells count="7">
    <mergeCell ref="M9:N9"/>
    <mergeCell ref="C9:D9"/>
    <mergeCell ref="E9:G9"/>
    <mergeCell ref="F7:G7"/>
    <mergeCell ref="F8:G8"/>
    <mergeCell ref="J9:L9"/>
    <mergeCell ref="H9:I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62"/>
  <sheetViews>
    <sheetView workbookViewId="0">
      <selection activeCell="B2" sqref="B2"/>
    </sheetView>
  </sheetViews>
  <sheetFormatPr baseColWidth="10" defaultColWidth="8.83203125" defaultRowHeight="13" x14ac:dyDescent="0.15"/>
  <cols>
    <col min="1" max="1" width="3.6640625" customWidth="1"/>
    <col min="2" max="2" width="24.5" customWidth="1"/>
    <col min="3" max="14" width="7.5" customWidth="1"/>
  </cols>
  <sheetData>
    <row r="2" spans="1:20" ht="14" x14ac:dyDescent="0.15">
      <c r="D2" s="38" t="s">
        <v>14</v>
      </c>
    </row>
    <row r="3" spans="1:20" hidden="1" x14ac:dyDescent="0.15"/>
    <row r="4" spans="1:20" hidden="1" x14ac:dyDescent="0.15"/>
    <row r="5" spans="1:20" hidden="1" x14ac:dyDescent="0.15"/>
    <row r="6" spans="1:20" s="10" customFormat="1" hidden="1" x14ac:dyDescent="0.15">
      <c r="B6" s="12"/>
      <c r="D6" s="11"/>
      <c r="F6" s="13"/>
      <c r="G6" s="13"/>
      <c r="H6" s="13"/>
      <c r="I6" s="13"/>
      <c r="J6" s="13"/>
      <c r="K6" s="13"/>
      <c r="L6" s="13"/>
    </row>
    <row r="7" spans="1:20" s="10" customFormat="1" x14ac:dyDescent="0.15">
      <c r="C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s="10" customFormat="1" x14ac:dyDescent="0.15">
      <c r="B8" s="16"/>
      <c r="C8" s="14"/>
      <c r="D8" s="14"/>
      <c r="E8" s="15"/>
      <c r="O8" s="14"/>
      <c r="P8" s="14"/>
      <c r="Q8" s="14"/>
      <c r="R8" s="14"/>
      <c r="S8" s="14"/>
    </row>
    <row r="9" spans="1:20" s="10" customFormat="1" x14ac:dyDescent="0.15">
      <c r="A9" s="26" t="s">
        <v>17</v>
      </c>
      <c r="B9" s="20" t="s">
        <v>40</v>
      </c>
      <c r="C9" s="133" t="s">
        <v>18</v>
      </c>
      <c r="D9" s="138"/>
      <c r="E9" s="139"/>
      <c r="F9" s="140" t="s">
        <v>19</v>
      </c>
      <c r="G9" s="141"/>
      <c r="H9" s="142"/>
      <c r="I9" s="140" t="s">
        <v>33</v>
      </c>
      <c r="J9" s="141"/>
      <c r="K9" s="142"/>
      <c r="L9" s="133" t="s">
        <v>34</v>
      </c>
      <c r="M9" s="138"/>
      <c r="N9" s="139"/>
      <c r="O9" s="17"/>
      <c r="P9" s="17"/>
      <c r="Q9" s="17"/>
      <c r="R9" s="17"/>
      <c r="S9" s="17"/>
    </row>
    <row r="10" spans="1:20" s="10" customFormat="1" x14ac:dyDescent="0.15">
      <c r="A10" s="26"/>
      <c r="B10" s="21" t="s">
        <v>10</v>
      </c>
      <c r="C10" s="7" t="s">
        <v>2</v>
      </c>
      <c r="D10" s="7" t="s">
        <v>3</v>
      </c>
      <c r="E10" s="7" t="s">
        <v>1</v>
      </c>
      <c r="F10" s="7" t="s">
        <v>2</v>
      </c>
      <c r="G10" s="7" t="s">
        <v>3</v>
      </c>
      <c r="H10" s="7" t="s">
        <v>1</v>
      </c>
      <c r="I10" s="7" t="s">
        <v>8</v>
      </c>
      <c r="J10" s="7" t="s">
        <v>3</v>
      </c>
      <c r="K10" s="7" t="s">
        <v>7</v>
      </c>
      <c r="L10" s="7" t="s">
        <v>8</v>
      </c>
      <c r="M10" s="7" t="s">
        <v>3</v>
      </c>
      <c r="N10" s="7" t="s">
        <v>1</v>
      </c>
      <c r="O10" s="17"/>
      <c r="P10" s="17"/>
      <c r="Q10" s="17"/>
      <c r="R10" s="17"/>
      <c r="S10" s="17"/>
    </row>
    <row r="11" spans="1:20" s="10" customFormat="1" x14ac:dyDescent="0.15">
      <c r="A11" s="29">
        <v>1</v>
      </c>
      <c r="B11" s="25" t="str">
        <f>+IF('Alloc-EA'!$B11="","",'Alloc-EA'!$B11)</f>
        <v>Publicos</v>
      </c>
      <c r="C11" s="36" t="str">
        <f>+IF('Alloc-EA'!J11="","",IF('Alloc-EA'!H11&lt;&gt;"",'Alloc-EA'!J11*'Alloc-EA'!H11,IF('Alloc-EA'!D$6&lt;&gt;"",'Alloc-EA'!J11*'Alloc-EA'!D$6,'Alloc-EA'!J11*'Alloc-EA'!C$6)))</f>
        <v/>
      </c>
      <c r="D11" s="36" t="str">
        <f>+IF('Alloc-EA'!K11="","",IF('Alloc-EA'!I11&lt;&gt;"",'Alloc-EA'!K11*'Alloc-EA'!I11,IF('Alloc-EA'!E$6&lt;&gt;"",'Alloc-EA'!K11*'Alloc-EA'!E$6,'Alloc-EA'!K11*'Alloc-EA'!$C$6)))</f>
        <v/>
      </c>
      <c r="E11" s="23">
        <f>+IF(SUM(C11:D11)&lt;&gt;0,SUM(C11:D11),IF('Alloc-EA'!L11="","",IF('Alloc-EA'!H11&lt;&gt;"",'Alloc-EA'!L11*'Alloc-EA'!H11,'Alloc-EA'!L11*'Alloc-EA'!$C$6)))</f>
        <v>475</v>
      </c>
      <c r="F11" s="8" t="str">
        <f>+IF(C11="","",ROUND(IF('Alloc-EA'!D$7&lt;&gt;"",C11*'Alloc-EA'!D$7,IF('Alloc-EA'!C$7&lt;&gt;"",C11*'Alloc-EA'!C$7, C11)),0))</f>
        <v/>
      </c>
      <c r="G11" s="8" t="str">
        <f>+IF(D11="","",ROUND(IF('Alloc-EA'!E$7&lt;&gt;"",D11*'Alloc-EA'!E$7,IF('Alloc-EA'!C$7&lt;&gt;"",D11*'Alloc-EA'!C$7,D11)),0))</f>
        <v/>
      </c>
      <c r="H11" s="23">
        <f>+IF(SUM(F11:G11)&lt;&gt;0,SUM(F11:G11),IF(E11="","",IF('Alloc-EA'!$C$7&lt;&gt;"",ROUND(E11*'Alloc-EA'!$C$7,0),E11)))</f>
        <v>475</v>
      </c>
      <c r="I11" s="8" t="str">
        <f>+IF(F11="","",ROUND(IF('Alloc-EA'!C11&lt;&gt;"",'Alloc-EA'!C11*F11,IF('Alloc-EA'!D$5&lt;&gt;"",F11*'Alloc-EA'!$D$5,F11*'Alloc-EA'!$C$5)),0))</f>
        <v/>
      </c>
      <c r="J11" s="8" t="str">
        <f>+IF(G11="","",ROUND(IF('Alloc-EA'!D11&lt;&gt;"",'Alloc-EA'!D11*G11,IF('Alloc-EA'!$E$5&lt;&gt;"",G11*'Alloc-EA'!$E$5,G11*'Alloc-EA'!$C$5)),0))</f>
        <v/>
      </c>
      <c r="K11" s="23">
        <f>+IF(SUM(I11:J11)&lt;&gt;0,SUM(I11:J11),IF(H11="","",IF('Alloc-EA'!C11&lt;&gt;"",H11*'Alloc-EA'!C11,H11*'Alloc-EA'!$C$5)))</f>
        <v>475</v>
      </c>
      <c r="L11" s="8" t="str">
        <f>+IF(I11="","", ROUND(IF('Alloc-EA'!$D$8&lt;&gt;"", I11*'Alloc-EA'!$D$8,IF('Alloc-EA'!$C$8&lt;&gt;"", I11*'Alloc-EA'!$C$8,I11)),0))</f>
        <v/>
      </c>
      <c r="M11" s="8" t="str">
        <f>+IF(J11="","", ROUND(IF('Alloc-EA'!$E$8&lt;&gt;"", J11*'Alloc-EA'!$E$8,IF('Alloc-EA'!$C$8&lt;&gt;"", J11*'Alloc-EA'!$C$8,J11)),0))</f>
        <v/>
      </c>
      <c r="N11" s="23">
        <f>+IF(SUM(L11:M11)&lt;&gt;0,SUM(L11:M11),IF(K11="","",ROUND(IF('Alloc-EA'!$C$8&lt;&gt;"",K11*'Alloc-EA'!$C$8,K11),0)))</f>
        <v>475</v>
      </c>
      <c r="O11" s="49"/>
      <c r="P11" s="17"/>
      <c r="Q11" s="15"/>
      <c r="R11" s="15"/>
      <c r="S11" s="17"/>
    </row>
    <row r="12" spans="1:20" s="10" customFormat="1" x14ac:dyDescent="0.15">
      <c r="A12" s="29">
        <f t="shared" ref="A12:A60" si="0">+A11+1</f>
        <v>2</v>
      </c>
      <c r="B12" s="25" t="str">
        <f>+IF('Alloc-EA'!$B12="","",'Alloc-EA'!$B12)</f>
        <v>Privados</v>
      </c>
      <c r="C12" s="36" t="str">
        <f>+IF('Alloc-EA'!J12="","",IF('Alloc-EA'!H12&lt;&gt;"",'Alloc-EA'!J12*'Alloc-EA'!H12,IF('Alloc-EA'!D$6&lt;&gt;"",'Alloc-EA'!J12*'Alloc-EA'!D$6,'Alloc-EA'!J12*'Alloc-EA'!C$6)))</f>
        <v/>
      </c>
      <c r="D12" s="36" t="str">
        <f>+IF('Alloc-EA'!K12="","",IF('Alloc-EA'!I12&lt;&gt;"",'Alloc-EA'!K12*'Alloc-EA'!I12,IF('Alloc-EA'!E$6&lt;&gt;"",'Alloc-EA'!K12*'Alloc-EA'!E$6,'Alloc-EA'!K12*'Alloc-EA'!$C$6)))</f>
        <v/>
      </c>
      <c r="E12" s="23">
        <f>+IF(SUM(C12:D12)&lt;&gt;0,SUM(C12:D12),IF('Alloc-EA'!L12="","",IF('Alloc-EA'!H12&lt;&gt;"",'Alloc-EA'!L12*'Alloc-EA'!H12,'Alloc-EA'!L12*'Alloc-EA'!$C$6)))</f>
        <v>225</v>
      </c>
      <c r="F12" s="8" t="str">
        <f>+IF(C12="","",ROUND(IF('Alloc-EA'!D$7&lt;&gt;"",C12*'Alloc-EA'!D$7,IF('Alloc-EA'!C$7&lt;&gt;"",C12*'Alloc-EA'!C$7, C12)),0))</f>
        <v/>
      </c>
      <c r="G12" s="8" t="str">
        <f>+IF(D12="","",ROUND(IF('Alloc-EA'!E$7&lt;&gt;"",D12*'Alloc-EA'!E$7,IF('Alloc-EA'!C$7&lt;&gt;"",D12*'Alloc-EA'!C$7,D12)),0))</f>
        <v/>
      </c>
      <c r="H12" s="23">
        <f>+IF(SUM(F12:G12)&lt;&gt;0,SUM(F12:G12),IF(E12="","",IF('Alloc-EA'!$C$7&lt;&gt;"",ROUND(E12*'Alloc-EA'!$C$7,0),E12)))</f>
        <v>225</v>
      </c>
      <c r="I12" s="8" t="str">
        <f>+IF(F12="","",ROUND(IF('Alloc-EA'!C12&lt;&gt;"",'Alloc-EA'!C12*F12,IF('Alloc-EA'!D$5&lt;&gt;"",F12*'Alloc-EA'!$D$5,F12*'Alloc-EA'!$C$5)),0))</f>
        <v/>
      </c>
      <c r="J12" s="8" t="str">
        <f>+IF(G12="","",ROUND(IF('Alloc-EA'!D12&lt;&gt;"",'Alloc-EA'!D12*G12,IF('Alloc-EA'!$E$5&lt;&gt;"",G12*'Alloc-EA'!$E$5,G12*'Alloc-EA'!$C$5)),0))</f>
        <v/>
      </c>
      <c r="K12" s="23">
        <f>+IF(SUM(I12:J12)&lt;&gt;0,SUM(I12:J12),IF(H12="","",IF('Alloc-EA'!C12&lt;&gt;"",H12*'Alloc-EA'!C12,H12*'Alloc-EA'!$C$5)))</f>
        <v>225</v>
      </c>
      <c r="L12" s="8" t="str">
        <f>+IF(I12="","", ROUND(IF('Alloc-EA'!$D$8&lt;&gt;"", I12*'Alloc-EA'!$D$8,IF('Alloc-EA'!$C$8&lt;&gt;"", I12*'Alloc-EA'!$C$8,I12)),0))</f>
        <v/>
      </c>
      <c r="M12" s="8" t="str">
        <f>+IF(J12="","", ROUND(IF('Alloc-EA'!$E$8&lt;&gt;"", J12*'Alloc-EA'!$E$8,IF('Alloc-EA'!$C$8&lt;&gt;"", J12*'Alloc-EA'!$C$8,J12)),0))</f>
        <v/>
      </c>
      <c r="N12" s="23">
        <f>+IF(SUM(L12:M12)&lt;&gt;0,SUM(L12:M12),IF(K12="","",ROUND(IF('Alloc-EA'!$C$8&lt;&gt;"",K12*'Alloc-EA'!$C$8,K12),0)))</f>
        <v>225</v>
      </c>
      <c r="O12" s="49"/>
      <c r="P12" s="17"/>
      <c r="Q12" s="15"/>
      <c r="R12" s="15"/>
      <c r="S12" s="17"/>
      <c r="T12" s="13"/>
    </row>
    <row r="13" spans="1:20" s="10" customFormat="1" x14ac:dyDescent="0.15">
      <c r="A13" s="29">
        <f t="shared" si="0"/>
        <v>3</v>
      </c>
      <c r="B13" s="25" t="str">
        <f>+IF('Alloc-EA'!$B13="","",'Alloc-EA'!$B13)</f>
        <v/>
      </c>
      <c r="C13" s="36" t="str">
        <f>+IF('Alloc-EA'!J13="","",IF('Alloc-EA'!H13&lt;&gt;"",'Alloc-EA'!J13*'Alloc-EA'!H13,IF('Alloc-EA'!D$6&lt;&gt;"",'Alloc-EA'!J13*'Alloc-EA'!D$6,'Alloc-EA'!J13*'Alloc-EA'!C$6)))</f>
        <v/>
      </c>
      <c r="D13" s="36" t="str">
        <f>+IF('Alloc-EA'!K13="","",IF('Alloc-EA'!I13&lt;&gt;"",'Alloc-EA'!K13*'Alloc-EA'!I13,IF('Alloc-EA'!E$6&lt;&gt;"",'Alloc-EA'!K13*'Alloc-EA'!E$6,'Alloc-EA'!K13*'Alloc-EA'!$C$6)))</f>
        <v/>
      </c>
      <c r="E13" s="23" t="str">
        <f>+IF(SUM(C13:D13)&lt;&gt;0,SUM(C13:D13),IF('Alloc-EA'!L13="","",IF('Alloc-EA'!H13&lt;&gt;"",'Alloc-EA'!L13*'Alloc-EA'!H13,'Alloc-EA'!L13*'Alloc-EA'!$C$6)))</f>
        <v/>
      </c>
      <c r="F13" s="8" t="str">
        <f>+IF(C13="","",ROUND(IF('Alloc-EA'!D$7&lt;&gt;"",C13*'Alloc-EA'!D$7,IF('Alloc-EA'!C$7&lt;&gt;"",C13*'Alloc-EA'!C$7, C13)),0))</f>
        <v/>
      </c>
      <c r="G13" s="8" t="str">
        <f>+IF(D13="","",ROUND(IF('Alloc-EA'!E$7&lt;&gt;"",D13*'Alloc-EA'!E$7,IF('Alloc-EA'!C$7&lt;&gt;"",D13*'Alloc-EA'!C$7,D13)),0))</f>
        <v/>
      </c>
      <c r="H13" s="23" t="str">
        <f>+IF(SUM(F13:G13)&lt;&gt;0,SUM(F13:G13),IF(E13="","",IF('Alloc-EA'!$C$7&lt;&gt;"",ROUND(E13*'Alloc-EA'!$C$7,0),E13)))</f>
        <v/>
      </c>
      <c r="I13" s="8" t="str">
        <f>+IF(F13="","",ROUND(IF('Alloc-EA'!C13&lt;&gt;"",'Alloc-EA'!C13*F13,IF('Alloc-EA'!D$5&lt;&gt;"",F13*'Alloc-EA'!$D$5,F13*'Alloc-EA'!$C$5)),0))</f>
        <v/>
      </c>
      <c r="J13" s="8" t="str">
        <f>+IF(G13="","",ROUND(IF('Alloc-EA'!D13&lt;&gt;"",'Alloc-EA'!D13*G13,IF('Alloc-EA'!$E$5&lt;&gt;"",G13*'Alloc-EA'!$E$5,G13*'Alloc-EA'!$C$5)),0))</f>
        <v/>
      </c>
      <c r="K13" s="23" t="str">
        <f>+IF(SUM(I13:J13)&lt;&gt;0,SUM(I13:J13),IF(H13="","",IF('Alloc-EA'!C13&lt;&gt;"",H13*'Alloc-EA'!C13,H13*'Alloc-EA'!$C$5)))</f>
        <v/>
      </c>
      <c r="L13" s="8" t="str">
        <f>+IF(I13="","", ROUND(IF('Alloc-EA'!$D$8&lt;&gt;"", I13*'Alloc-EA'!$D$8,IF('Alloc-EA'!$C$8&lt;&gt;"", I13*'Alloc-EA'!$C$8,I13)),0))</f>
        <v/>
      </c>
      <c r="M13" s="8" t="str">
        <f>+IF(J13="","", ROUND(IF('Alloc-EA'!$E$8&lt;&gt;"", J13*'Alloc-EA'!$E$8,IF('Alloc-EA'!$C$8&lt;&gt;"", J13*'Alloc-EA'!$C$8,J13)),0))</f>
        <v/>
      </c>
      <c r="N13" s="23" t="str">
        <f>+IF(SUM(L13:M13)&lt;&gt;0,SUM(L13:M13),IF(K13="","",ROUND(IF('Alloc-EA'!$C$8&lt;&gt;"",K13*'Alloc-EA'!$C$8,K13),0)))</f>
        <v/>
      </c>
      <c r="O13" s="49"/>
      <c r="P13" s="17"/>
      <c r="Q13" s="15"/>
      <c r="R13" s="15"/>
      <c r="S13" s="17"/>
      <c r="T13" s="13"/>
    </row>
    <row r="14" spans="1:20" s="10" customFormat="1" x14ac:dyDescent="0.15">
      <c r="A14" s="29">
        <f t="shared" si="0"/>
        <v>4</v>
      </c>
      <c r="B14" s="25" t="str">
        <f>+IF('Alloc-EA'!$B14="","",'Alloc-EA'!$B14)</f>
        <v/>
      </c>
      <c r="C14" s="36" t="str">
        <f>+IF('Alloc-EA'!J14="","",IF('Alloc-EA'!H14&lt;&gt;"",'Alloc-EA'!J14*'Alloc-EA'!H14,IF('Alloc-EA'!D$6&lt;&gt;"",'Alloc-EA'!J14*'Alloc-EA'!D$6,'Alloc-EA'!J14*'Alloc-EA'!C$6)))</f>
        <v/>
      </c>
      <c r="D14" s="36" t="str">
        <f>+IF('Alloc-EA'!K14="","",IF('Alloc-EA'!I14&lt;&gt;"",'Alloc-EA'!K14*'Alloc-EA'!I14,IF('Alloc-EA'!E$6&lt;&gt;"",'Alloc-EA'!K14*'Alloc-EA'!E$6,'Alloc-EA'!K14*'Alloc-EA'!$C$6)))</f>
        <v/>
      </c>
      <c r="E14" s="23" t="str">
        <f>+IF(SUM(C14:D14)&lt;&gt;0,SUM(C14:D14),IF('Alloc-EA'!L14="","",IF('Alloc-EA'!H14&lt;&gt;"",'Alloc-EA'!L14*'Alloc-EA'!H14,'Alloc-EA'!L14*'Alloc-EA'!$C$6)))</f>
        <v/>
      </c>
      <c r="F14" s="8" t="str">
        <f>+IF(C14="","",ROUND(IF('Alloc-EA'!D$7&lt;&gt;"",C14*'Alloc-EA'!D$7,IF('Alloc-EA'!C$7&lt;&gt;"",C14*'Alloc-EA'!C$7, C14)),0))</f>
        <v/>
      </c>
      <c r="G14" s="8" t="str">
        <f>+IF(D14="","",ROUND(IF('Alloc-EA'!E$7&lt;&gt;"",D14*'Alloc-EA'!E$7,IF('Alloc-EA'!C$7&lt;&gt;"",D14*'Alloc-EA'!C$7,D14)),0))</f>
        <v/>
      </c>
      <c r="H14" s="23" t="str">
        <f>+IF(SUM(F14:G14)&lt;&gt;0,SUM(F14:G14),IF(E14="","",IF('Alloc-EA'!$C$7&lt;&gt;"",ROUND(E14*'Alloc-EA'!$C$7,0),E14)))</f>
        <v/>
      </c>
      <c r="I14" s="8" t="str">
        <f>+IF(F14="","",ROUND(IF('Alloc-EA'!C14&lt;&gt;"",'Alloc-EA'!C14*F14,IF('Alloc-EA'!D$5&lt;&gt;"",F14*'Alloc-EA'!$D$5,F14*'Alloc-EA'!$C$5)),0))</f>
        <v/>
      </c>
      <c r="J14" s="8" t="str">
        <f>+IF(G14="","",ROUND(IF('Alloc-EA'!D14&lt;&gt;"",'Alloc-EA'!D14*G14,IF('Alloc-EA'!$E$5&lt;&gt;"",G14*'Alloc-EA'!$E$5,G14*'Alloc-EA'!$C$5)),0))</f>
        <v/>
      </c>
      <c r="K14" s="23" t="str">
        <f>+IF(SUM(I14:J14)&lt;&gt;0,SUM(I14:J14),IF(H14="","",IF('Alloc-EA'!C14&lt;&gt;"",H14*'Alloc-EA'!C14,H14*'Alloc-EA'!$C$5)))</f>
        <v/>
      </c>
      <c r="L14" s="8" t="str">
        <f>+IF(I14="","", ROUND(IF('Alloc-EA'!$D$8&lt;&gt;"", I14*'Alloc-EA'!$D$8,IF('Alloc-EA'!$C$8&lt;&gt;"", I14*'Alloc-EA'!$C$8,I14)),0))</f>
        <v/>
      </c>
      <c r="M14" s="8" t="str">
        <f>+IF(J14="","", ROUND(IF('Alloc-EA'!$E$8&lt;&gt;"", J14*'Alloc-EA'!$E$8,IF('Alloc-EA'!$C$8&lt;&gt;"", J14*'Alloc-EA'!$C$8,J14)),0))</f>
        <v/>
      </c>
      <c r="N14" s="23" t="str">
        <f>+IF(SUM(L14:M14)&lt;&gt;0,SUM(L14:M14),IF(K14="","",ROUND(IF('Alloc-EA'!$C$8&lt;&gt;"",K14*'Alloc-EA'!$C$8,K14),0)))</f>
        <v/>
      </c>
      <c r="O14" s="49"/>
      <c r="P14" s="17"/>
      <c r="Q14" s="15"/>
      <c r="R14" s="15"/>
      <c r="S14" s="17"/>
      <c r="T14" s="13"/>
    </row>
    <row r="15" spans="1:20" s="10" customFormat="1" x14ac:dyDescent="0.15">
      <c r="A15" s="29">
        <f t="shared" si="0"/>
        <v>5</v>
      </c>
      <c r="B15" s="25" t="str">
        <f>+IF('Alloc-EA'!$B15="","",'Alloc-EA'!$B15)</f>
        <v/>
      </c>
      <c r="C15" s="36" t="str">
        <f>+IF('Alloc-EA'!J15="","",IF('Alloc-EA'!H15&lt;&gt;"",'Alloc-EA'!J15*'Alloc-EA'!H15,IF('Alloc-EA'!D$6&lt;&gt;"",'Alloc-EA'!J15*'Alloc-EA'!D$6,'Alloc-EA'!J15*'Alloc-EA'!C$6)))</f>
        <v/>
      </c>
      <c r="D15" s="36" t="str">
        <f>+IF('Alloc-EA'!K15="","",IF('Alloc-EA'!I15&lt;&gt;"",'Alloc-EA'!K15*'Alloc-EA'!I15,IF('Alloc-EA'!E$6&lt;&gt;"",'Alloc-EA'!K15*'Alloc-EA'!E$6,'Alloc-EA'!K15*'Alloc-EA'!$C$6)))</f>
        <v/>
      </c>
      <c r="E15" s="23" t="str">
        <f>+IF(SUM(C15:D15)&lt;&gt;0,SUM(C15:D15),IF('Alloc-EA'!L15="","",IF('Alloc-EA'!H15&lt;&gt;"",'Alloc-EA'!L15*'Alloc-EA'!H15,'Alloc-EA'!L15*'Alloc-EA'!$C$6)))</f>
        <v/>
      </c>
      <c r="F15" s="8" t="str">
        <f>+IF(C15="","",ROUND(IF('Alloc-EA'!D$7&lt;&gt;"",C15*'Alloc-EA'!D$7,IF('Alloc-EA'!C$7&lt;&gt;"",C15*'Alloc-EA'!C$7, C15)),0))</f>
        <v/>
      </c>
      <c r="G15" s="8" t="str">
        <f>+IF(D15="","",ROUND(IF('Alloc-EA'!E$7&lt;&gt;"",D15*'Alloc-EA'!E$7,IF('Alloc-EA'!C$7&lt;&gt;"",D15*'Alloc-EA'!C$7,D15)),0))</f>
        <v/>
      </c>
      <c r="H15" s="23" t="str">
        <f>+IF(SUM(F15:G15)&lt;&gt;0,SUM(F15:G15),IF(E15="","",IF('Alloc-EA'!$C$7&lt;&gt;"",ROUND(E15*'Alloc-EA'!$C$7,0),E15)))</f>
        <v/>
      </c>
      <c r="I15" s="8" t="str">
        <f>+IF(F15="","",ROUND(IF('Alloc-EA'!C15&lt;&gt;"",'Alloc-EA'!C15*F15,IF('Alloc-EA'!D$5&lt;&gt;"",F15*'Alloc-EA'!$D$5,F15*'Alloc-EA'!$C$5)),0))</f>
        <v/>
      </c>
      <c r="J15" s="8" t="str">
        <f>+IF(G15="","",ROUND(IF('Alloc-EA'!D15&lt;&gt;"",'Alloc-EA'!D15*G15,IF('Alloc-EA'!$E$5&lt;&gt;"",G15*'Alloc-EA'!$E$5,G15*'Alloc-EA'!$C$5)),0))</f>
        <v/>
      </c>
      <c r="K15" s="23" t="str">
        <f>+IF(SUM(I15:J15)&lt;&gt;0,SUM(I15:J15),IF(H15="","",IF('Alloc-EA'!C15&lt;&gt;"",H15*'Alloc-EA'!C15,H15*'Alloc-EA'!$C$5)))</f>
        <v/>
      </c>
      <c r="L15" s="8" t="str">
        <f>+IF(I15="","", ROUND(IF('Alloc-EA'!$D$8&lt;&gt;"", I15*'Alloc-EA'!$D$8,IF('Alloc-EA'!$C$8&lt;&gt;"", I15*'Alloc-EA'!$C$8,I15)),0))</f>
        <v/>
      </c>
      <c r="M15" s="8" t="str">
        <f>+IF(J15="","", ROUND(IF('Alloc-EA'!$E$8&lt;&gt;"", J15*'Alloc-EA'!$E$8,IF('Alloc-EA'!$C$8&lt;&gt;"", J15*'Alloc-EA'!$C$8,J15)),0))</f>
        <v/>
      </c>
      <c r="N15" s="23" t="str">
        <f>+IF(SUM(L15:M15)&lt;&gt;0,SUM(L15:M15),IF(K15="","",ROUND(IF('Alloc-EA'!$C$8&lt;&gt;"",K15*'Alloc-EA'!$C$8,K15),0)))</f>
        <v/>
      </c>
      <c r="O15" s="49"/>
      <c r="P15" s="17"/>
      <c r="Q15" s="15"/>
      <c r="R15" s="15"/>
      <c r="S15" s="17"/>
      <c r="T15" s="13"/>
    </row>
    <row r="16" spans="1:20" s="10" customFormat="1" x14ac:dyDescent="0.15">
      <c r="A16" s="29">
        <f t="shared" si="0"/>
        <v>6</v>
      </c>
      <c r="B16" s="25" t="str">
        <f>+IF('Alloc-EA'!$B16="","",'Alloc-EA'!$B16)</f>
        <v/>
      </c>
      <c r="C16" s="36" t="str">
        <f>+IF('Alloc-EA'!J16="","",IF('Alloc-EA'!H16&lt;&gt;"",'Alloc-EA'!J16*'Alloc-EA'!H16,IF('Alloc-EA'!D$6&lt;&gt;"",'Alloc-EA'!J16*'Alloc-EA'!D$6,'Alloc-EA'!J16*'Alloc-EA'!C$6)))</f>
        <v/>
      </c>
      <c r="D16" s="36" t="str">
        <f>+IF('Alloc-EA'!K16="","",IF('Alloc-EA'!I16&lt;&gt;"",'Alloc-EA'!K16*'Alloc-EA'!I16,IF('Alloc-EA'!E$6&lt;&gt;"",'Alloc-EA'!K16*'Alloc-EA'!E$6,'Alloc-EA'!K16*'Alloc-EA'!$C$6)))</f>
        <v/>
      </c>
      <c r="E16" s="23" t="str">
        <f>+IF(SUM(C16:D16)&lt;&gt;0,SUM(C16:D16),IF('Alloc-EA'!L16="","",IF('Alloc-EA'!H16&lt;&gt;"",'Alloc-EA'!L16*'Alloc-EA'!H16,'Alloc-EA'!L16*'Alloc-EA'!$C$6)))</f>
        <v/>
      </c>
      <c r="F16" s="8" t="str">
        <f>+IF(C16="","",ROUND(IF('Alloc-EA'!D$7&lt;&gt;"",C16*'Alloc-EA'!D$7,IF('Alloc-EA'!C$7&lt;&gt;"",C16*'Alloc-EA'!C$7, C16)),0))</f>
        <v/>
      </c>
      <c r="G16" s="8" t="str">
        <f>+IF(D16="","",ROUND(IF('Alloc-EA'!E$7&lt;&gt;"",D16*'Alloc-EA'!E$7,IF('Alloc-EA'!C$7&lt;&gt;"",D16*'Alloc-EA'!C$7,D16)),0))</f>
        <v/>
      </c>
      <c r="H16" s="23" t="str">
        <f>+IF(SUM(F16:G16)&lt;&gt;0,SUM(F16:G16),IF(E16="","",IF('Alloc-EA'!$C$7&lt;&gt;"",ROUND(E16*'Alloc-EA'!$C$7,0),E16)))</f>
        <v/>
      </c>
      <c r="I16" s="8" t="str">
        <f>+IF(F16="","",ROUND(IF('Alloc-EA'!C16&lt;&gt;"",'Alloc-EA'!C16*F16,IF('Alloc-EA'!D$5&lt;&gt;"",F16*'Alloc-EA'!$D$5,F16*'Alloc-EA'!$C$5)),0))</f>
        <v/>
      </c>
      <c r="J16" s="8" t="str">
        <f>+IF(G16="","",ROUND(IF('Alloc-EA'!D16&lt;&gt;"",'Alloc-EA'!D16*G16,IF('Alloc-EA'!$E$5&lt;&gt;"",G16*'Alloc-EA'!$E$5,G16*'Alloc-EA'!$C$5)),0))</f>
        <v/>
      </c>
      <c r="K16" s="23" t="str">
        <f>+IF(SUM(I16:J16)&lt;&gt;0,SUM(I16:J16),IF(H16="","",IF('Alloc-EA'!C16&lt;&gt;"",H16*'Alloc-EA'!C16,H16*'Alloc-EA'!$C$5)))</f>
        <v/>
      </c>
      <c r="L16" s="8" t="str">
        <f>+IF(I16="","", ROUND(IF('Alloc-EA'!$D$8&lt;&gt;"", I16*'Alloc-EA'!$D$8,IF('Alloc-EA'!$C$8&lt;&gt;"", I16*'Alloc-EA'!$C$8,I16)),0))</f>
        <v/>
      </c>
      <c r="M16" s="8" t="str">
        <f>+IF(J16="","", ROUND(IF('Alloc-EA'!$E$8&lt;&gt;"", J16*'Alloc-EA'!$E$8,IF('Alloc-EA'!$C$8&lt;&gt;"", J16*'Alloc-EA'!$C$8,J16)),0))</f>
        <v/>
      </c>
      <c r="N16" s="23" t="str">
        <f>+IF(SUM(L16:M16)&lt;&gt;0,SUM(L16:M16),IF(K16="","",ROUND(IF('Alloc-EA'!$C$8&lt;&gt;"",K16*'Alloc-EA'!$C$8,K16),0)))</f>
        <v/>
      </c>
      <c r="O16" s="49"/>
      <c r="P16" s="17"/>
      <c r="Q16" s="15"/>
      <c r="R16" s="15"/>
      <c r="S16" s="17"/>
      <c r="T16" s="13"/>
    </row>
    <row r="17" spans="1:20" s="10" customFormat="1" x14ac:dyDescent="0.15">
      <c r="A17" s="29">
        <f t="shared" si="0"/>
        <v>7</v>
      </c>
      <c r="B17" s="25" t="str">
        <f>+IF('Alloc-EA'!$B17="","",'Alloc-EA'!$B17)</f>
        <v/>
      </c>
      <c r="C17" s="36" t="str">
        <f>+IF('Alloc-EA'!J17="","",IF('Alloc-EA'!H17&lt;&gt;"",'Alloc-EA'!J17*'Alloc-EA'!H17,IF('Alloc-EA'!D$6&lt;&gt;"",'Alloc-EA'!J17*'Alloc-EA'!D$6,'Alloc-EA'!J17*'Alloc-EA'!C$6)))</f>
        <v/>
      </c>
      <c r="D17" s="36" t="str">
        <f>+IF('Alloc-EA'!K17="","",IF('Alloc-EA'!I17&lt;&gt;"",'Alloc-EA'!K17*'Alloc-EA'!I17,IF('Alloc-EA'!E$6&lt;&gt;"",'Alloc-EA'!K17*'Alloc-EA'!E$6,'Alloc-EA'!K17*'Alloc-EA'!$C$6)))</f>
        <v/>
      </c>
      <c r="E17" s="23" t="str">
        <f>+IF(SUM(C17:D17)&lt;&gt;0,SUM(C17:D17),IF('Alloc-EA'!L17="","",IF('Alloc-EA'!H17&lt;&gt;"",'Alloc-EA'!L17*'Alloc-EA'!H17,'Alloc-EA'!L17*'Alloc-EA'!$C$6)))</f>
        <v/>
      </c>
      <c r="F17" s="8" t="str">
        <f>+IF(C17="","",ROUND(IF('Alloc-EA'!D$7&lt;&gt;"",C17*'Alloc-EA'!D$7,IF('Alloc-EA'!C$7&lt;&gt;"",C17*'Alloc-EA'!C$7, C17)),0))</f>
        <v/>
      </c>
      <c r="G17" s="8" t="str">
        <f>+IF(D17="","",ROUND(IF('Alloc-EA'!E$7&lt;&gt;"",D17*'Alloc-EA'!E$7,IF('Alloc-EA'!C$7&lt;&gt;"",D17*'Alloc-EA'!C$7,D17)),0))</f>
        <v/>
      </c>
      <c r="H17" s="23" t="str">
        <f>+IF(SUM(F17:G17)&lt;&gt;0,SUM(F17:G17),IF(E17="","",IF('Alloc-EA'!$C$7&lt;&gt;"",ROUND(E17*'Alloc-EA'!$C$7,0),E17)))</f>
        <v/>
      </c>
      <c r="I17" s="8" t="str">
        <f>+IF(F17="","",ROUND(IF('Alloc-EA'!C17&lt;&gt;"",'Alloc-EA'!C17*F17,IF('Alloc-EA'!D$5&lt;&gt;"",F17*'Alloc-EA'!$D$5,F17*'Alloc-EA'!$C$5)),0))</f>
        <v/>
      </c>
      <c r="J17" s="8" t="str">
        <f>+IF(G17="","",ROUND(IF('Alloc-EA'!D17&lt;&gt;"",'Alloc-EA'!D17*G17,IF('Alloc-EA'!$E$5&lt;&gt;"",G17*'Alloc-EA'!$E$5,G17*'Alloc-EA'!$C$5)),0))</f>
        <v/>
      </c>
      <c r="K17" s="23" t="str">
        <f>+IF(SUM(I17:J17)&lt;&gt;0,SUM(I17:J17),IF(H17="","",IF('Alloc-EA'!C17&lt;&gt;"",H17*'Alloc-EA'!C17,H17*'Alloc-EA'!$C$5)))</f>
        <v/>
      </c>
      <c r="L17" s="8" t="str">
        <f>+IF(I17="","", ROUND(IF('Alloc-EA'!$D$8&lt;&gt;"", I17*'Alloc-EA'!$D$8,IF('Alloc-EA'!$C$8&lt;&gt;"", I17*'Alloc-EA'!$C$8,I17)),0))</f>
        <v/>
      </c>
      <c r="M17" s="8" t="str">
        <f>+IF(J17="","", ROUND(IF('Alloc-EA'!$E$8&lt;&gt;"", J17*'Alloc-EA'!$E$8,IF('Alloc-EA'!$C$8&lt;&gt;"", J17*'Alloc-EA'!$C$8,J17)),0))</f>
        <v/>
      </c>
      <c r="N17" s="23" t="str">
        <f>+IF(SUM(L17:M17)&lt;&gt;0,SUM(L17:M17),IF(K17="","",ROUND(IF('Alloc-EA'!$C$8&lt;&gt;"",K17*'Alloc-EA'!$C$8,K17),0)))</f>
        <v/>
      </c>
      <c r="O17" s="49"/>
      <c r="P17" s="17"/>
      <c r="Q17" s="15"/>
      <c r="R17" s="15"/>
      <c r="S17" s="5"/>
      <c r="T17" s="13"/>
    </row>
    <row r="18" spans="1:20" s="10" customFormat="1" x14ac:dyDescent="0.15">
      <c r="A18" s="29">
        <f t="shared" si="0"/>
        <v>8</v>
      </c>
      <c r="B18" s="25" t="str">
        <f>+IF('Alloc-EA'!$B18="","",'Alloc-EA'!$B18)</f>
        <v/>
      </c>
      <c r="C18" s="36" t="str">
        <f>+IF('Alloc-EA'!J18="","",IF('Alloc-EA'!H18&lt;&gt;"",'Alloc-EA'!J18*'Alloc-EA'!H18,IF('Alloc-EA'!D$6&lt;&gt;"",'Alloc-EA'!J18*'Alloc-EA'!D$6,'Alloc-EA'!J18*'Alloc-EA'!C$6)))</f>
        <v/>
      </c>
      <c r="D18" s="36" t="str">
        <f>+IF('Alloc-EA'!K18="","",IF('Alloc-EA'!I18&lt;&gt;"",'Alloc-EA'!K18*'Alloc-EA'!I18,IF('Alloc-EA'!E$6&lt;&gt;"",'Alloc-EA'!K18*'Alloc-EA'!E$6,'Alloc-EA'!K18*'Alloc-EA'!$C$6)))</f>
        <v/>
      </c>
      <c r="E18" s="23" t="str">
        <f>+IF(SUM(C18:D18)&lt;&gt;0,SUM(C18:D18),IF('Alloc-EA'!L18="","",IF('Alloc-EA'!H18&lt;&gt;"",'Alloc-EA'!L18*'Alloc-EA'!H18,'Alloc-EA'!L18*'Alloc-EA'!$C$6)))</f>
        <v/>
      </c>
      <c r="F18" s="8" t="str">
        <f>+IF(C18="","",ROUND(IF('Alloc-EA'!D$7&lt;&gt;"",C18*'Alloc-EA'!D$7,IF('Alloc-EA'!C$7&lt;&gt;"",C18*'Alloc-EA'!C$7, C18)),0))</f>
        <v/>
      </c>
      <c r="G18" s="8" t="str">
        <f>+IF(D18="","",ROUND(IF('Alloc-EA'!E$7&lt;&gt;"",D18*'Alloc-EA'!E$7,IF('Alloc-EA'!C$7&lt;&gt;"",D18*'Alloc-EA'!C$7,D18)),0))</f>
        <v/>
      </c>
      <c r="H18" s="23" t="str">
        <f>+IF(SUM(F18:G18)&lt;&gt;0,SUM(F18:G18),IF(E18="","",IF('Alloc-EA'!$C$7&lt;&gt;"",ROUND(E18*'Alloc-EA'!$C$7,0),E18)))</f>
        <v/>
      </c>
      <c r="I18" s="8" t="str">
        <f>+IF(F18="","",ROUND(IF('Alloc-EA'!C18&lt;&gt;"",'Alloc-EA'!C18*F18,IF('Alloc-EA'!D$5&lt;&gt;"",F18*'Alloc-EA'!$D$5,F18*'Alloc-EA'!$C$5)),0))</f>
        <v/>
      </c>
      <c r="J18" s="8" t="str">
        <f>+IF(G18="","",ROUND(IF('Alloc-EA'!D18&lt;&gt;"",'Alloc-EA'!D18*G18,IF('Alloc-EA'!$E$5&lt;&gt;"",G18*'Alloc-EA'!$E$5,G18*'Alloc-EA'!$C$5)),0))</f>
        <v/>
      </c>
      <c r="K18" s="23" t="str">
        <f>+IF(SUM(I18:J18)&lt;&gt;0,SUM(I18:J18),IF(H18="","",IF('Alloc-EA'!C18&lt;&gt;"",H18*'Alloc-EA'!C18,H18*'Alloc-EA'!$C$5)))</f>
        <v/>
      </c>
      <c r="L18" s="8" t="str">
        <f>+IF(I18="","", ROUND(IF('Alloc-EA'!$D$8&lt;&gt;"", I18*'Alloc-EA'!$D$8,IF('Alloc-EA'!$C$8&lt;&gt;"", I18*'Alloc-EA'!$C$8,I18)),0))</f>
        <v/>
      </c>
      <c r="M18" s="8" t="str">
        <f>+IF(J18="","", ROUND(IF('Alloc-EA'!$E$8&lt;&gt;"", J18*'Alloc-EA'!$E$8,IF('Alloc-EA'!$C$8&lt;&gt;"", J18*'Alloc-EA'!$C$8,J18)),0))</f>
        <v/>
      </c>
      <c r="N18" s="23" t="str">
        <f>+IF(SUM(L18:M18)&lt;&gt;0,SUM(L18:M18),IF(K18="","",ROUND(IF('Alloc-EA'!$C$8&lt;&gt;"",K18*'Alloc-EA'!$C$8,K18),0)))</f>
        <v/>
      </c>
      <c r="O18" s="49"/>
      <c r="P18" s="17"/>
      <c r="Q18" s="15"/>
      <c r="R18" s="15"/>
      <c r="S18" s="17"/>
    </row>
    <row r="19" spans="1:20" s="10" customFormat="1" x14ac:dyDescent="0.15">
      <c r="A19" s="29">
        <f t="shared" si="0"/>
        <v>9</v>
      </c>
      <c r="B19" s="25" t="str">
        <f>+IF('Alloc-EA'!$B19="","",'Alloc-EA'!$B19)</f>
        <v/>
      </c>
      <c r="C19" s="36" t="str">
        <f>+IF('Alloc-EA'!J19="","",IF('Alloc-EA'!H19&lt;&gt;"",'Alloc-EA'!J19*'Alloc-EA'!H19,IF('Alloc-EA'!D$6&lt;&gt;"",'Alloc-EA'!J19*'Alloc-EA'!D$6,'Alloc-EA'!J19*'Alloc-EA'!C$6)))</f>
        <v/>
      </c>
      <c r="D19" s="36" t="str">
        <f>+IF('Alloc-EA'!K19="","",IF('Alloc-EA'!I19&lt;&gt;"",'Alloc-EA'!K19*'Alloc-EA'!I19,IF('Alloc-EA'!E$6&lt;&gt;"",'Alloc-EA'!K19*'Alloc-EA'!E$6,'Alloc-EA'!K19*'Alloc-EA'!$C$6)))</f>
        <v/>
      </c>
      <c r="E19" s="23" t="str">
        <f>+IF(SUM(C19:D19)&lt;&gt;0,SUM(C19:D19),IF('Alloc-EA'!L19="","",IF('Alloc-EA'!H19&lt;&gt;"",'Alloc-EA'!L19*'Alloc-EA'!H19,'Alloc-EA'!L19*'Alloc-EA'!$C$6)))</f>
        <v/>
      </c>
      <c r="F19" s="8" t="str">
        <f>+IF(C19="","",ROUND(IF('Alloc-EA'!D$7&lt;&gt;"",C19*'Alloc-EA'!D$7,IF('Alloc-EA'!C$7&lt;&gt;"",C19*'Alloc-EA'!C$7, C19)),0))</f>
        <v/>
      </c>
      <c r="G19" s="8" t="str">
        <f>+IF(D19="","",ROUND(IF('Alloc-EA'!E$7&lt;&gt;"",D19*'Alloc-EA'!E$7,IF('Alloc-EA'!C$7&lt;&gt;"",D19*'Alloc-EA'!C$7,D19)),0))</f>
        <v/>
      </c>
      <c r="H19" s="23" t="str">
        <f>+IF(SUM(F19:G19)&lt;&gt;0,SUM(F19:G19),IF(E19="","",IF('Alloc-EA'!$C$7&lt;&gt;"",ROUND(E19*'Alloc-EA'!$C$7,0),E19)))</f>
        <v/>
      </c>
      <c r="I19" s="8" t="str">
        <f>+IF(F19="","",ROUND(IF('Alloc-EA'!C19&lt;&gt;"",'Alloc-EA'!C19*F19,IF('Alloc-EA'!D$5&lt;&gt;"",F19*'Alloc-EA'!$D$5,F19*'Alloc-EA'!$C$5)),0))</f>
        <v/>
      </c>
      <c r="J19" s="8" t="str">
        <f>+IF(G19="","",ROUND(IF('Alloc-EA'!D19&lt;&gt;"",'Alloc-EA'!D19*G19,IF('Alloc-EA'!$E$5&lt;&gt;"",G19*'Alloc-EA'!$E$5,G19*'Alloc-EA'!$C$5)),0))</f>
        <v/>
      </c>
      <c r="K19" s="23" t="str">
        <f>+IF(SUM(I19:J19)&lt;&gt;0,SUM(I19:J19),IF(H19="","",IF('Alloc-EA'!C19&lt;&gt;"",H19*'Alloc-EA'!C19,H19*'Alloc-EA'!$C$5)))</f>
        <v/>
      </c>
      <c r="L19" s="8" t="str">
        <f>+IF(I19="","", ROUND(IF('Alloc-EA'!$D$8&lt;&gt;"", I19*'Alloc-EA'!$D$8,IF('Alloc-EA'!$C$8&lt;&gt;"", I19*'Alloc-EA'!$C$8,I19)),0))</f>
        <v/>
      </c>
      <c r="M19" s="8" t="str">
        <f>+IF(J19="","", ROUND(IF('Alloc-EA'!$E$8&lt;&gt;"", J19*'Alloc-EA'!$E$8,IF('Alloc-EA'!$C$8&lt;&gt;"", J19*'Alloc-EA'!$C$8,J19)),0))</f>
        <v/>
      </c>
      <c r="N19" s="23" t="str">
        <f>+IF(SUM(L19:M19)&lt;&gt;0,SUM(L19:M19),IF(K19="","",ROUND(IF('Alloc-EA'!$C$8&lt;&gt;"",K19*'Alloc-EA'!$C$8,K19),0)))</f>
        <v/>
      </c>
      <c r="O19" s="49"/>
      <c r="P19" s="17"/>
      <c r="Q19" s="15"/>
      <c r="R19" s="15"/>
      <c r="S19" s="18" t="s">
        <v>6</v>
      </c>
    </row>
    <row r="20" spans="1:20" s="10" customFormat="1" x14ac:dyDescent="0.15">
      <c r="A20" s="29">
        <f t="shared" si="0"/>
        <v>10</v>
      </c>
      <c r="B20" s="25" t="str">
        <f>+IF('Alloc-EA'!$B20="","",'Alloc-EA'!$B20)</f>
        <v/>
      </c>
      <c r="C20" s="36" t="str">
        <f>+IF('Alloc-EA'!J20="","",IF('Alloc-EA'!H20&lt;&gt;"",'Alloc-EA'!J20*'Alloc-EA'!H20,IF('Alloc-EA'!D$6&lt;&gt;"",'Alloc-EA'!J20*'Alloc-EA'!D$6,'Alloc-EA'!J20*'Alloc-EA'!C$6)))</f>
        <v/>
      </c>
      <c r="D20" s="36" t="str">
        <f>+IF('Alloc-EA'!K20="","",IF('Alloc-EA'!I20&lt;&gt;"",'Alloc-EA'!K20*'Alloc-EA'!I20,IF('Alloc-EA'!E$6&lt;&gt;"",'Alloc-EA'!K20*'Alloc-EA'!E$6,'Alloc-EA'!K20*'Alloc-EA'!$C$6)))</f>
        <v/>
      </c>
      <c r="E20" s="23" t="str">
        <f>+IF(SUM(C20:D20)&lt;&gt;0,SUM(C20:D20),IF('Alloc-EA'!L20="","",IF('Alloc-EA'!H20&lt;&gt;"",'Alloc-EA'!L20*'Alloc-EA'!H20,'Alloc-EA'!L20*'Alloc-EA'!$C$6)))</f>
        <v/>
      </c>
      <c r="F20" s="8" t="str">
        <f>+IF(C20="","",ROUND(IF('Alloc-EA'!D$7&lt;&gt;"",C20*'Alloc-EA'!D$7,IF('Alloc-EA'!C$7&lt;&gt;"",C20*'Alloc-EA'!C$7, C20)),0))</f>
        <v/>
      </c>
      <c r="G20" s="8" t="str">
        <f>+IF(D20="","",ROUND(IF('Alloc-EA'!E$7&lt;&gt;"",D20*'Alloc-EA'!E$7,IF('Alloc-EA'!C$7&lt;&gt;"",D20*'Alloc-EA'!C$7,D20)),0))</f>
        <v/>
      </c>
      <c r="H20" s="23" t="str">
        <f>+IF(SUM(F20:G20)&lt;&gt;0,SUM(F20:G20),IF(E20="","",IF('Alloc-EA'!$C$7&lt;&gt;"",ROUND(E20*'Alloc-EA'!$C$7,0),E20)))</f>
        <v/>
      </c>
      <c r="I20" s="8" t="str">
        <f>+IF(F20="","",ROUND(IF('Alloc-EA'!C20&lt;&gt;"",'Alloc-EA'!C20*F20,IF('Alloc-EA'!D$5&lt;&gt;"",F20*'Alloc-EA'!$D$5,F20*'Alloc-EA'!$C$5)),0))</f>
        <v/>
      </c>
      <c r="J20" s="8" t="str">
        <f>+IF(G20="","",ROUND(IF('Alloc-EA'!D20&lt;&gt;"",'Alloc-EA'!D20*G20,IF('Alloc-EA'!$E$5&lt;&gt;"",G20*'Alloc-EA'!$E$5,G20*'Alloc-EA'!$C$5)),0))</f>
        <v/>
      </c>
      <c r="K20" s="23" t="str">
        <f>+IF(SUM(I20:J20)&lt;&gt;0,SUM(I20:J20),IF(H20="","",IF('Alloc-EA'!C20&lt;&gt;"",H20*'Alloc-EA'!C20,H20*'Alloc-EA'!$C$5)))</f>
        <v/>
      </c>
      <c r="L20" s="8" t="str">
        <f>+IF(I20="","", ROUND(IF('Alloc-EA'!$D$8&lt;&gt;"", I20*'Alloc-EA'!$D$8,IF('Alloc-EA'!$C$8&lt;&gt;"", I20*'Alloc-EA'!$C$8,I20)),0))</f>
        <v/>
      </c>
      <c r="M20" s="8" t="str">
        <f>+IF(J20="","", ROUND(IF('Alloc-EA'!$E$8&lt;&gt;"", J20*'Alloc-EA'!$E$8,IF('Alloc-EA'!$C$8&lt;&gt;"", J20*'Alloc-EA'!$C$8,J20)),0))</f>
        <v/>
      </c>
      <c r="N20" s="23" t="str">
        <f>+IF(SUM(L20:M20)&lt;&gt;0,SUM(L20:M20),IF(K20="","",ROUND(IF('Alloc-EA'!$C$8&lt;&gt;"",K20*'Alloc-EA'!$C$8,K20),0)))</f>
        <v/>
      </c>
      <c r="O20" s="49"/>
      <c r="P20" s="17"/>
      <c r="Q20" s="15"/>
      <c r="R20" s="15"/>
      <c r="S20" s="18" t="s">
        <v>6</v>
      </c>
    </row>
    <row r="21" spans="1:20" s="10" customFormat="1" x14ac:dyDescent="0.15">
      <c r="A21" s="29">
        <f t="shared" si="0"/>
        <v>11</v>
      </c>
      <c r="B21" s="25" t="str">
        <f>+IF('Alloc-EA'!$B21="","",'Alloc-EA'!$B21)</f>
        <v/>
      </c>
      <c r="C21" s="36" t="str">
        <f>+IF('Alloc-EA'!J21="","",IF('Alloc-EA'!H21&lt;&gt;"",'Alloc-EA'!J21*'Alloc-EA'!H21,IF('Alloc-EA'!D$6&lt;&gt;"",'Alloc-EA'!J21*'Alloc-EA'!D$6,'Alloc-EA'!J21*'Alloc-EA'!C$6)))</f>
        <v/>
      </c>
      <c r="D21" s="36" t="str">
        <f>+IF('Alloc-EA'!K21="","",IF('Alloc-EA'!I21&lt;&gt;"",'Alloc-EA'!K21*'Alloc-EA'!I21,IF('Alloc-EA'!E$6&lt;&gt;"",'Alloc-EA'!K21*'Alloc-EA'!E$6,'Alloc-EA'!K21*'Alloc-EA'!$C$6)))</f>
        <v/>
      </c>
      <c r="E21" s="23" t="str">
        <f>+IF(SUM(C21:D21)&lt;&gt;0,SUM(C21:D21),IF('Alloc-EA'!L21="","",IF('Alloc-EA'!H21&lt;&gt;"",'Alloc-EA'!L21*'Alloc-EA'!H21,'Alloc-EA'!L21*'Alloc-EA'!$C$6)))</f>
        <v/>
      </c>
      <c r="F21" s="8" t="str">
        <f>+IF(C21="","",ROUND(IF('Alloc-EA'!D$7&lt;&gt;"",C21*'Alloc-EA'!D$7,IF('Alloc-EA'!C$7&lt;&gt;"",C21*'Alloc-EA'!C$7, C21)),0))</f>
        <v/>
      </c>
      <c r="G21" s="8" t="str">
        <f>+IF(D21="","",ROUND(IF('Alloc-EA'!E$7&lt;&gt;"",D21*'Alloc-EA'!E$7,IF('Alloc-EA'!C$7&lt;&gt;"",D21*'Alloc-EA'!C$7,D21)),0))</f>
        <v/>
      </c>
      <c r="H21" s="23" t="str">
        <f>+IF(SUM(F21:G21)&lt;&gt;0,SUM(F21:G21),IF(E21="","",IF('Alloc-EA'!$C$7&lt;&gt;"",ROUND(E21*'Alloc-EA'!$C$7,0),E21)))</f>
        <v/>
      </c>
      <c r="I21" s="8" t="str">
        <f>+IF(F21="","",ROUND(IF('Alloc-EA'!C21&lt;&gt;"",'Alloc-EA'!C21*F21,IF('Alloc-EA'!D$5&lt;&gt;"",F21*'Alloc-EA'!$D$5,F21*'Alloc-EA'!$C$5)),0))</f>
        <v/>
      </c>
      <c r="J21" s="8" t="str">
        <f>+IF(G21="","",ROUND(IF('Alloc-EA'!D21&lt;&gt;"",'Alloc-EA'!D21*G21,IF('Alloc-EA'!$E$5&lt;&gt;"",G21*'Alloc-EA'!$E$5,G21*'Alloc-EA'!$C$5)),0))</f>
        <v/>
      </c>
      <c r="K21" s="23" t="str">
        <f>+IF(SUM(I21:J21)&lt;&gt;0,SUM(I21:J21),IF(H21="","",IF('Alloc-EA'!C21&lt;&gt;"",H21*'Alloc-EA'!C21,H21*'Alloc-EA'!$C$5)))</f>
        <v/>
      </c>
      <c r="L21" s="8" t="str">
        <f>+IF(I21="","", ROUND(IF('Alloc-EA'!$D$8&lt;&gt;"", I21*'Alloc-EA'!$D$8,IF('Alloc-EA'!$C$8&lt;&gt;"", I21*'Alloc-EA'!$C$8,I21)),0))</f>
        <v/>
      </c>
      <c r="M21" s="8" t="str">
        <f>+IF(J21="","", ROUND(IF('Alloc-EA'!$E$8&lt;&gt;"", J21*'Alloc-EA'!$E$8,IF('Alloc-EA'!$C$8&lt;&gt;"", J21*'Alloc-EA'!$C$8,J21)),0))</f>
        <v/>
      </c>
      <c r="N21" s="23" t="str">
        <f>+IF(SUM(L21:M21)&lt;&gt;0,SUM(L21:M21),IF(K21="","",ROUND(IF('Alloc-EA'!$C$8&lt;&gt;"",K21*'Alloc-EA'!$C$8,K21),0)))</f>
        <v/>
      </c>
      <c r="O21" s="49"/>
      <c r="P21" s="17"/>
      <c r="Q21" s="15"/>
      <c r="R21" s="15"/>
      <c r="S21" s="17" t="s">
        <v>6</v>
      </c>
    </row>
    <row r="22" spans="1:20" s="1" customFormat="1" x14ac:dyDescent="0.15">
      <c r="A22" s="29">
        <f t="shared" si="0"/>
        <v>12</v>
      </c>
      <c r="B22" s="25" t="str">
        <f>+IF('Alloc-EA'!$B22="","",'Alloc-EA'!$B22)</f>
        <v/>
      </c>
      <c r="C22" s="36" t="str">
        <f>+IF('Alloc-EA'!J22="","",IF('Alloc-EA'!H22&lt;&gt;"",'Alloc-EA'!J22*'Alloc-EA'!H22,IF('Alloc-EA'!D$6&lt;&gt;"",'Alloc-EA'!J22*'Alloc-EA'!D$6,'Alloc-EA'!J22*'Alloc-EA'!C$6)))</f>
        <v/>
      </c>
      <c r="D22" s="36" t="str">
        <f>+IF('Alloc-EA'!K22="","",IF('Alloc-EA'!I22&lt;&gt;"",'Alloc-EA'!K22*'Alloc-EA'!I22,IF('Alloc-EA'!E$6&lt;&gt;"",'Alloc-EA'!K22*'Alloc-EA'!E$6,'Alloc-EA'!K22*'Alloc-EA'!$C$6)))</f>
        <v/>
      </c>
      <c r="E22" s="23" t="str">
        <f>+IF(SUM(C22:D22)&lt;&gt;0,SUM(C22:D22),IF('Alloc-EA'!L22="","",IF('Alloc-EA'!H22&lt;&gt;"",'Alloc-EA'!L22*'Alloc-EA'!H22,'Alloc-EA'!L22*'Alloc-EA'!$C$6)))</f>
        <v/>
      </c>
      <c r="F22" s="8" t="str">
        <f>+IF(C22="","",ROUND(IF('Alloc-EA'!D$7&lt;&gt;"",C22*'Alloc-EA'!D$7,IF('Alloc-EA'!C$7&lt;&gt;"",C22*'Alloc-EA'!C$7, C22)),0))</f>
        <v/>
      </c>
      <c r="G22" s="8" t="str">
        <f>+IF(D22="","",ROUND(IF('Alloc-EA'!E$7&lt;&gt;"",D22*'Alloc-EA'!E$7,IF('Alloc-EA'!C$7&lt;&gt;"",D22*'Alloc-EA'!C$7,D22)),0))</f>
        <v/>
      </c>
      <c r="H22" s="23" t="str">
        <f>+IF(SUM(F22:G22)&lt;&gt;0,SUM(F22:G22),IF(E22="","",IF('Alloc-EA'!$C$7&lt;&gt;"",ROUND(E22*'Alloc-EA'!$C$7,0),E22)))</f>
        <v/>
      </c>
      <c r="I22" s="8" t="str">
        <f>+IF(F22="","",ROUND(IF('Alloc-EA'!C22&lt;&gt;"",'Alloc-EA'!C22*F22,IF('Alloc-EA'!D$5&lt;&gt;"",F22*'Alloc-EA'!$D$5,F22*'Alloc-EA'!$C$5)),0))</f>
        <v/>
      </c>
      <c r="J22" s="8" t="str">
        <f>+IF(G22="","",ROUND(IF('Alloc-EA'!D22&lt;&gt;"",'Alloc-EA'!D22*G22,IF('Alloc-EA'!$E$5&lt;&gt;"",G22*'Alloc-EA'!$E$5,G22*'Alloc-EA'!$C$5)),0))</f>
        <v/>
      </c>
      <c r="K22" s="23" t="str">
        <f>+IF(SUM(I22:J22)&lt;&gt;0,SUM(I22:J22),IF(H22="","",IF('Alloc-EA'!C22&lt;&gt;"",H22*'Alloc-EA'!C22,H22*'Alloc-EA'!$C$5)))</f>
        <v/>
      </c>
      <c r="L22" s="8" t="str">
        <f>+IF(I22="","", ROUND(IF('Alloc-EA'!$D$8&lt;&gt;"", I22*'Alloc-EA'!$D$8,IF('Alloc-EA'!$C$8&lt;&gt;"", I22*'Alloc-EA'!$C$8,I22)),0))</f>
        <v/>
      </c>
      <c r="M22" s="8" t="str">
        <f>+IF(J22="","", ROUND(IF('Alloc-EA'!$E$8&lt;&gt;"", J22*'Alloc-EA'!$E$8,IF('Alloc-EA'!$C$8&lt;&gt;"", J22*'Alloc-EA'!$C$8,J22)),0))</f>
        <v/>
      </c>
      <c r="N22" s="23" t="str">
        <f>+IF(SUM(L22:M22)&lt;&gt;0,SUM(L22:M22),IF(K22="","",ROUND(IF('Alloc-EA'!$C$8&lt;&gt;"",K22*'Alloc-EA'!$C$8,K22),0)))</f>
        <v/>
      </c>
      <c r="S22" s="1" t="s">
        <v>6</v>
      </c>
    </row>
    <row r="23" spans="1:20" s="1" customFormat="1" x14ac:dyDescent="0.15">
      <c r="A23" s="29">
        <f t="shared" si="0"/>
        <v>13</v>
      </c>
      <c r="B23" s="25" t="str">
        <f>+IF('Alloc-EA'!$B23="","",'Alloc-EA'!$B23)</f>
        <v/>
      </c>
      <c r="C23" s="36" t="str">
        <f>+IF('Alloc-EA'!J23="","",IF('Alloc-EA'!H23&lt;&gt;"",'Alloc-EA'!J23*'Alloc-EA'!H23,IF('Alloc-EA'!D$6&lt;&gt;"",'Alloc-EA'!J23*'Alloc-EA'!D$6,'Alloc-EA'!J23*'Alloc-EA'!C$6)))</f>
        <v/>
      </c>
      <c r="D23" s="36" t="str">
        <f>+IF('Alloc-EA'!K23="","",IF('Alloc-EA'!I23&lt;&gt;"",'Alloc-EA'!K23*'Alloc-EA'!I23,IF('Alloc-EA'!E$6&lt;&gt;"",'Alloc-EA'!K23*'Alloc-EA'!E$6,'Alloc-EA'!K23*'Alloc-EA'!$C$6)))</f>
        <v/>
      </c>
      <c r="E23" s="23" t="str">
        <f>+IF(SUM(C23:D23)&lt;&gt;0,SUM(C23:D23),IF('Alloc-EA'!L23="","",IF('Alloc-EA'!H23&lt;&gt;"",'Alloc-EA'!L23*'Alloc-EA'!H23,'Alloc-EA'!L23*'Alloc-EA'!$C$6)))</f>
        <v/>
      </c>
      <c r="F23" s="8" t="str">
        <f>+IF(C23="","",ROUND(IF('Alloc-EA'!D$7&lt;&gt;"",C23*'Alloc-EA'!D$7,IF('Alloc-EA'!C$7&lt;&gt;"",C23*'Alloc-EA'!C$7, C23)),0))</f>
        <v/>
      </c>
      <c r="G23" s="8" t="str">
        <f>+IF(D23="","",ROUND(IF('Alloc-EA'!E$7&lt;&gt;"",D23*'Alloc-EA'!E$7,IF('Alloc-EA'!C$7&lt;&gt;"",D23*'Alloc-EA'!C$7,D23)),0))</f>
        <v/>
      </c>
      <c r="H23" s="23" t="str">
        <f>+IF(SUM(F23:G23)&lt;&gt;0,SUM(F23:G23),IF(E23="","",IF('Alloc-EA'!$C$7&lt;&gt;"",ROUND(E23*'Alloc-EA'!$C$7,0),E23)))</f>
        <v/>
      </c>
      <c r="I23" s="8" t="str">
        <f>+IF(F23="","",ROUND(IF('Alloc-EA'!C23&lt;&gt;"",'Alloc-EA'!C23*F23,IF('Alloc-EA'!D$5&lt;&gt;"",F23*'Alloc-EA'!$D$5,F23*'Alloc-EA'!$C$5)),0))</f>
        <v/>
      </c>
      <c r="J23" s="8" t="str">
        <f>+IF(G23="","",ROUND(IF('Alloc-EA'!D23&lt;&gt;"",'Alloc-EA'!D23*G23,IF('Alloc-EA'!$E$5&lt;&gt;"",G23*'Alloc-EA'!$E$5,G23*'Alloc-EA'!$C$5)),0))</f>
        <v/>
      </c>
      <c r="K23" s="23" t="str">
        <f>+IF(SUM(I23:J23)&lt;&gt;0,SUM(I23:J23),IF(H23="","",IF('Alloc-EA'!C23&lt;&gt;"",H23*'Alloc-EA'!C23,H23*'Alloc-EA'!$C$5)))</f>
        <v/>
      </c>
      <c r="L23" s="8" t="str">
        <f>+IF(I23="","", ROUND(IF('Alloc-EA'!$D$8&lt;&gt;"", I23*'Alloc-EA'!$D$8,IF('Alloc-EA'!$C$8&lt;&gt;"", I23*'Alloc-EA'!$C$8,I23)),0))</f>
        <v/>
      </c>
      <c r="M23" s="8" t="str">
        <f>+IF(J23="","", ROUND(IF('Alloc-EA'!$E$8&lt;&gt;"", J23*'Alloc-EA'!$E$8,IF('Alloc-EA'!$C$8&lt;&gt;"", J23*'Alloc-EA'!$C$8,J23)),0))</f>
        <v/>
      </c>
      <c r="N23" s="23" t="str">
        <f>+IF(SUM(L23:M23)&lt;&gt;0,SUM(L23:M23),IF(K23="","",ROUND(IF('Alloc-EA'!$C$8&lt;&gt;"",K23*'Alloc-EA'!$C$8,K23),0)))</f>
        <v/>
      </c>
      <c r="S23" s="1" t="s">
        <v>6</v>
      </c>
    </row>
    <row r="24" spans="1:20" s="1" customFormat="1" x14ac:dyDescent="0.15">
      <c r="A24" s="29">
        <f t="shared" si="0"/>
        <v>14</v>
      </c>
      <c r="B24" s="25" t="str">
        <f>+IF('Alloc-EA'!$B24="","",'Alloc-EA'!$B24)</f>
        <v/>
      </c>
      <c r="C24" s="36" t="str">
        <f>+IF('Alloc-EA'!J24="","",IF('Alloc-EA'!H24&lt;&gt;"",'Alloc-EA'!J24*'Alloc-EA'!H24,IF('Alloc-EA'!D$6&lt;&gt;"",'Alloc-EA'!J24*'Alloc-EA'!D$6,'Alloc-EA'!J24*'Alloc-EA'!C$6)))</f>
        <v/>
      </c>
      <c r="D24" s="36" t="str">
        <f>+IF('Alloc-EA'!K24="","",IF('Alloc-EA'!I24&lt;&gt;"",'Alloc-EA'!K24*'Alloc-EA'!I24,IF('Alloc-EA'!E$6&lt;&gt;"",'Alloc-EA'!K24*'Alloc-EA'!E$6,'Alloc-EA'!K24*'Alloc-EA'!$C$6)))</f>
        <v/>
      </c>
      <c r="E24" s="23" t="str">
        <f>+IF(SUM(C24:D24)&lt;&gt;0,SUM(C24:D24),IF('Alloc-EA'!L24="","",IF('Alloc-EA'!H24&lt;&gt;"",'Alloc-EA'!L24*'Alloc-EA'!H24,'Alloc-EA'!L24*'Alloc-EA'!$C$6)))</f>
        <v/>
      </c>
      <c r="F24" s="8" t="str">
        <f>+IF(C24="","",ROUND(IF('Alloc-EA'!D$7&lt;&gt;"",C24*'Alloc-EA'!D$7,IF('Alloc-EA'!C$7&lt;&gt;"",C24*'Alloc-EA'!C$7, C24)),0))</f>
        <v/>
      </c>
      <c r="G24" s="8" t="str">
        <f>+IF(D24="","",ROUND(IF('Alloc-EA'!E$7&lt;&gt;"",D24*'Alloc-EA'!E$7,IF('Alloc-EA'!C$7&lt;&gt;"",D24*'Alloc-EA'!C$7,D24)),0))</f>
        <v/>
      </c>
      <c r="H24" s="23" t="str">
        <f>+IF(SUM(F24:G24)&lt;&gt;0,SUM(F24:G24),IF(E24="","",IF('Alloc-EA'!$C$7&lt;&gt;"",ROUND(E24*'Alloc-EA'!$C$7,0),E24)))</f>
        <v/>
      </c>
      <c r="I24" s="8" t="str">
        <f>+IF(F24="","",ROUND(IF('Alloc-EA'!C24&lt;&gt;"",'Alloc-EA'!C24*F24,IF('Alloc-EA'!D$5&lt;&gt;"",F24*'Alloc-EA'!$D$5,F24*'Alloc-EA'!$C$5)),0))</f>
        <v/>
      </c>
      <c r="J24" s="8" t="str">
        <f>+IF(G24="","",ROUND(IF('Alloc-EA'!D24&lt;&gt;"",'Alloc-EA'!D24*G24,IF('Alloc-EA'!$E$5&lt;&gt;"",G24*'Alloc-EA'!$E$5,G24*'Alloc-EA'!$C$5)),0))</f>
        <v/>
      </c>
      <c r="K24" s="23" t="str">
        <f>+IF(SUM(I24:J24)&lt;&gt;0,SUM(I24:J24),IF(H24="","",IF('Alloc-EA'!C24&lt;&gt;"",H24*'Alloc-EA'!C24,H24*'Alloc-EA'!$C$5)))</f>
        <v/>
      </c>
      <c r="L24" s="8" t="str">
        <f>+IF(I24="","", ROUND(IF('Alloc-EA'!$D$8&lt;&gt;"", I24*'Alloc-EA'!$D$8,IF('Alloc-EA'!$C$8&lt;&gt;"", I24*'Alloc-EA'!$C$8,I24)),0))</f>
        <v/>
      </c>
      <c r="M24" s="8" t="str">
        <f>+IF(J24="","", ROUND(IF('Alloc-EA'!$E$8&lt;&gt;"", J24*'Alloc-EA'!$E$8,IF('Alloc-EA'!$C$8&lt;&gt;"", J24*'Alloc-EA'!$C$8,J24)),0))</f>
        <v/>
      </c>
      <c r="N24" s="23" t="str">
        <f>+IF(SUM(L24:M24)&lt;&gt;0,SUM(L24:M24),IF(K24="","",ROUND(IF('Alloc-EA'!$C$8&lt;&gt;"",K24*'Alloc-EA'!$C$8,K24),0)))</f>
        <v/>
      </c>
      <c r="S24" s="1" t="s">
        <v>6</v>
      </c>
    </row>
    <row r="25" spans="1:20" s="1" customFormat="1" x14ac:dyDescent="0.15">
      <c r="A25" s="29">
        <f t="shared" si="0"/>
        <v>15</v>
      </c>
      <c r="B25" s="25" t="str">
        <f>+IF('Alloc-EA'!$B25="","",'Alloc-EA'!$B25)</f>
        <v/>
      </c>
      <c r="C25" s="36" t="str">
        <f>+IF('Alloc-EA'!J25="","",IF('Alloc-EA'!H25&lt;&gt;"",'Alloc-EA'!J25*'Alloc-EA'!H25,IF('Alloc-EA'!D$6&lt;&gt;"",'Alloc-EA'!J25*'Alloc-EA'!D$6,'Alloc-EA'!J25*'Alloc-EA'!C$6)))</f>
        <v/>
      </c>
      <c r="D25" s="36" t="str">
        <f>+IF('Alloc-EA'!K25="","",IF('Alloc-EA'!I25&lt;&gt;"",'Alloc-EA'!K25*'Alloc-EA'!I25,IF('Alloc-EA'!E$6&lt;&gt;"",'Alloc-EA'!K25*'Alloc-EA'!E$6,'Alloc-EA'!K25*'Alloc-EA'!$C$6)))</f>
        <v/>
      </c>
      <c r="E25" s="23" t="str">
        <f>+IF(SUM(C25:D25)&lt;&gt;0,SUM(C25:D25),IF('Alloc-EA'!L25="","",IF('Alloc-EA'!H25&lt;&gt;"",'Alloc-EA'!L25*'Alloc-EA'!H25,'Alloc-EA'!L25*'Alloc-EA'!$C$6)))</f>
        <v/>
      </c>
      <c r="F25" s="8" t="str">
        <f>+IF(C25="","",ROUND(IF('Alloc-EA'!D$7&lt;&gt;"",C25*'Alloc-EA'!D$7,IF('Alloc-EA'!C$7&lt;&gt;"",C25*'Alloc-EA'!C$7, C25)),0))</f>
        <v/>
      </c>
      <c r="G25" s="8" t="str">
        <f>+IF(D25="","",ROUND(IF('Alloc-EA'!E$7&lt;&gt;"",D25*'Alloc-EA'!E$7,IF('Alloc-EA'!C$7&lt;&gt;"",D25*'Alloc-EA'!C$7,D25)),0))</f>
        <v/>
      </c>
      <c r="H25" s="23" t="str">
        <f>+IF(SUM(F25:G25)&lt;&gt;0,SUM(F25:G25),IF(E25="","",IF('Alloc-EA'!$C$7&lt;&gt;"",ROUND(E25*'Alloc-EA'!$C$7,0),E25)))</f>
        <v/>
      </c>
      <c r="I25" s="8" t="str">
        <f>+IF(F25="","",ROUND(IF('Alloc-EA'!C25&lt;&gt;"",'Alloc-EA'!C25*F25,IF('Alloc-EA'!D$5&lt;&gt;"",F25*'Alloc-EA'!$D$5,F25*'Alloc-EA'!$C$5)),0))</f>
        <v/>
      </c>
      <c r="J25" s="8" t="str">
        <f>+IF(G25="","",ROUND(IF('Alloc-EA'!D25&lt;&gt;"",'Alloc-EA'!D25*G25,IF('Alloc-EA'!$E$5&lt;&gt;"",G25*'Alloc-EA'!$E$5,G25*'Alloc-EA'!$C$5)),0))</f>
        <v/>
      </c>
      <c r="K25" s="23" t="str">
        <f>+IF(SUM(I25:J25)&lt;&gt;0,SUM(I25:J25),IF(H25="","",IF('Alloc-EA'!C25&lt;&gt;"",H25*'Alloc-EA'!C25,H25*'Alloc-EA'!$C$5)))</f>
        <v/>
      </c>
      <c r="L25" s="8" t="str">
        <f>+IF(I25="","", ROUND(IF('Alloc-EA'!$D$8&lt;&gt;"", I25*'Alloc-EA'!$D$8,IF('Alloc-EA'!$C$8&lt;&gt;"", I25*'Alloc-EA'!$C$8,I25)),0))</f>
        <v/>
      </c>
      <c r="M25" s="8" t="str">
        <f>+IF(J25="","", ROUND(IF('Alloc-EA'!$E$8&lt;&gt;"", J25*'Alloc-EA'!$E$8,IF('Alloc-EA'!$C$8&lt;&gt;"", J25*'Alloc-EA'!$C$8,J25)),0))</f>
        <v/>
      </c>
      <c r="N25" s="23" t="str">
        <f>+IF(SUM(L25:M25)&lt;&gt;0,SUM(L25:M25),IF(K25="","",ROUND(IF('Alloc-EA'!$C$8&lt;&gt;"",K25*'Alloc-EA'!$C$8,K25),0)))</f>
        <v/>
      </c>
    </row>
    <row r="26" spans="1:20" s="1" customFormat="1" x14ac:dyDescent="0.15">
      <c r="A26" s="29">
        <f t="shared" si="0"/>
        <v>16</v>
      </c>
      <c r="B26" s="25" t="str">
        <f>+IF('Alloc-EA'!$B26="","",'Alloc-EA'!$B26)</f>
        <v/>
      </c>
      <c r="C26" s="36" t="str">
        <f>+IF('Alloc-EA'!J26="","",IF('Alloc-EA'!H26&lt;&gt;"",'Alloc-EA'!J26*'Alloc-EA'!H26,IF('Alloc-EA'!D$6&lt;&gt;"",'Alloc-EA'!J26*'Alloc-EA'!D$6,'Alloc-EA'!J26*'Alloc-EA'!C$6)))</f>
        <v/>
      </c>
      <c r="D26" s="36" t="str">
        <f>+IF('Alloc-EA'!K26="","",IF('Alloc-EA'!I26&lt;&gt;"",'Alloc-EA'!K26*'Alloc-EA'!I26,IF('Alloc-EA'!E$6&lt;&gt;"",'Alloc-EA'!K26*'Alloc-EA'!E$6,'Alloc-EA'!K26*'Alloc-EA'!$C$6)))</f>
        <v/>
      </c>
      <c r="E26" s="23" t="str">
        <f>+IF(SUM(C26:D26)&lt;&gt;0,SUM(C26:D26),IF('Alloc-EA'!L26="","",IF('Alloc-EA'!H26&lt;&gt;"",'Alloc-EA'!L26*'Alloc-EA'!H26,'Alloc-EA'!L26*'Alloc-EA'!$C$6)))</f>
        <v/>
      </c>
      <c r="F26" s="8" t="str">
        <f>+IF(C26="","",ROUND(IF('Alloc-EA'!D$7&lt;&gt;"",C26*'Alloc-EA'!D$7,IF('Alloc-EA'!C$7&lt;&gt;"",C26*'Alloc-EA'!C$7, C26)),0))</f>
        <v/>
      </c>
      <c r="G26" s="8" t="str">
        <f>+IF(D26="","",ROUND(IF('Alloc-EA'!E$7&lt;&gt;"",D26*'Alloc-EA'!E$7,IF('Alloc-EA'!C$7&lt;&gt;"",D26*'Alloc-EA'!C$7,D26)),0))</f>
        <v/>
      </c>
      <c r="H26" s="23" t="str">
        <f>+IF(SUM(F26:G26)&lt;&gt;0,SUM(F26:G26),IF(E26="","",IF('Alloc-EA'!$C$7&lt;&gt;"",ROUND(E26*'Alloc-EA'!$C$7,0),E26)))</f>
        <v/>
      </c>
      <c r="I26" s="8" t="str">
        <f>+IF(F26="","",ROUND(IF('Alloc-EA'!C26&lt;&gt;"",'Alloc-EA'!C26*F26,IF('Alloc-EA'!D$5&lt;&gt;"",F26*'Alloc-EA'!$D$5,F26*'Alloc-EA'!$C$5)),0))</f>
        <v/>
      </c>
      <c r="J26" s="8" t="str">
        <f>+IF(G26="","",ROUND(IF('Alloc-EA'!D26&lt;&gt;"",'Alloc-EA'!D26*G26,IF('Alloc-EA'!$E$5&lt;&gt;"",G26*'Alloc-EA'!$E$5,G26*'Alloc-EA'!$C$5)),0))</f>
        <v/>
      </c>
      <c r="K26" s="23" t="str">
        <f>+IF(SUM(I26:J26)&lt;&gt;0,SUM(I26:J26),IF(H26="","",IF('Alloc-EA'!C26&lt;&gt;"",H26*'Alloc-EA'!C26,H26*'Alloc-EA'!$C$5)))</f>
        <v/>
      </c>
      <c r="L26" s="8" t="str">
        <f>+IF(I26="","", ROUND(IF('Alloc-EA'!$D$8&lt;&gt;"", I26*'Alloc-EA'!$D$8,IF('Alloc-EA'!$C$8&lt;&gt;"", I26*'Alloc-EA'!$C$8,I26)),0))</f>
        <v/>
      </c>
      <c r="M26" s="8" t="str">
        <f>+IF(J26="","", ROUND(IF('Alloc-EA'!$E$8&lt;&gt;"", J26*'Alloc-EA'!$E$8,IF('Alloc-EA'!$C$8&lt;&gt;"", J26*'Alloc-EA'!$C$8,J26)),0))</f>
        <v/>
      </c>
      <c r="N26" s="23" t="str">
        <f>+IF(SUM(L26:M26)&lt;&gt;0,SUM(L26:M26),IF(K26="","",ROUND(IF('Alloc-EA'!$C$8&lt;&gt;"",K26*'Alloc-EA'!$C$8,K26),0)))</f>
        <v/>
      </c>
    </row>
    <row r="27" spans="1:20" s="1" customFormat="1" x14ac:dyDescent="0.15">
      <c r="A27" s="29">
        <f t="shared" si="0"/>
        <v>17</v>
      </c>
      <c r="B27" s="25" t="str">
        <f>+IF('Alloc-EA'!$B27="","",'Alloc-EA'!$B27)</f>
        <v/>
      </c>
      <c r="C27" s="36" t="str">
        <f>+IF('Alloc-EA'!J27="","",IF('Alloc-EA'!H27&lt;&gt;"",'Alloc-EA'!J27*'Alloc-EA'!H27,IF('Alloc-EA'!D$6&lt;&gt;"",'Alloc-EA'!J27*'Alloc-EA'!D$6,'Alloc-EA'!J27*'Alloc-EA'!C$6)))</f>
        <v/>
      </c>
      <c r="D27" s="36" t="str">
        <f>+IF('Alloc-EA'!K27="","",IF('Alloc-EA'!I27&lt;&gt;"",'Alloc-EA'!K27*'Alloc-EA'!I27,IF('Alloc-EA'!E$6&lt;&gt;"",'Alloc-EA'!K27*'Alloc-EA'!E$6,'Alloc-EA'!K27*'Alloc-EA'!$C$6)))</f>
        <v/>
      </c>
      <c r="E27" s="23" t="str">
        <f>+IF(SUM(C27:D27)&lt;&gt;0,SUM(C27:D27),IF('Alloc-EA'!L27="","",IF('Alloc-EA'!H27&lt;&gt;"",'Alloc-EA'!L27*'Alloc-EA'!H27,'Alloc-EA'!L27*'Alloc-EA'!$C$6)))</f>
        <v/>
      </c>
      <c r="F27" s="8" t="str">
        <f>+IF(C27="","",ROUND(IF('Alloc-EA'!D$7&lt;&gt;"",C27*'Alloc-EA'!D$7,IF('Alloc-EA'!C$7&lt;&gt;"",C27*'Alloc-EA'!C$7, C27)),0))</f>
        <v/>
      </c>
      <c r="G27" s="8" t="str">
        <f>+IF(D27="","",ROUND(IF('Alloc-EA'!E$7&lt;&gt;"",D27*'Alloc-EA'!E$7,IF('Alloc-EA'!C$7&lt;&gt;"",D27*'Alloc-EA'!C$7,D27)),0))</f>
        <v/>
      </c>
      <c r="H27" s="23" t="str">
        <f>+IF(SUM(F27:G27)&lt;&gt;0,SUM(F27:G27),IF(E27="","",IF('Alloc-EA'!$C$7&lt;&gt;"",ROUND(E27*'Alloc-EA'!$C$7,0),E27)))</f>
        <v/>
      </c>
      <c r="I27" s="8" t="str">
        <f>+IF(F27="","",ROUND(IF('Alloc-EA'!C27&lt;&gt;"",'Alloc-EA'!C27*F27,IF('Alloc-EA'!D$5&lt;&gt;"",F27*'Alloc-EA'!$D$5,F27*'Alloc-EA'!$C$5)),0))</f>
        <v/>
      </c>
      <c r="J27" s="8" t="str">
        <f>+IF(G27="","",ROUND(IF('Alloc-EA'!D27&lt;&gt;"",'Alloc-EA'!D27*G27,IF('Alloc-EA'!$E$5&lt;&gt;"",G27*'Alloc-EA'!$E$5,G27*'Alloc-EA'!$C$5)),0))</f>
        <v/>
      </c>
      <c r="K27" s="23" t="str">
        <f>+IF(SUM(I27:J27)&lt;&gt;0,SUM(I27:J27),IF(H27="","",IF('Alloc-EA'!C27&lt;&gt;"",H27*'Alloc-EA'!C27,H27*'Alloc-EA'!$C$5)))</f>
        <v/>
      </c>
      <c r="L27" s="8" t="str">
        <f>+IF(I27="","", ROUND(IF('Alloc-EA'!$D$8&lt;&gt;"", I27*'Alloc-EA'!$D$8,IF('Alloc-EA'!$C$8&lt;&gt;"", I27*'Alloc-EA'!$C$8,I27)),0))</f>
        <v/>
      </c>
      <c r="M27" s="8" t="str">
        <f>+IF(J27="","", ROUND(IF('Alloc-EA'!$E$8&lt;&gt;"", J27*'Alloc-EA'!$E$8,IF('Alloc-EA'!$C$8&lt;&gt;"", J27*'Alloc-EA'!$C$8,J27)),0))</f>
        <v/>
      </c>
      <c r="N27" s="23" t="str">
        <f>+IF(SUM(L27:M27)&lt;&gt;0,SUM(L27:M27),IF(K27="","",ROUND(IF('Alloc-EA'!$C$8&lt;&gt;"",K27*'Alloc-EA'!$C$8,K27),0)))</f>
        <v/>
      </c>
    </row>
    <row r="28" spans="1:20" s="1" customFormat="1" x14ac:dyDescent="0.15">
      <c r="A28" s="29">
        <f t="shared" si="0"/>
        <v>18</v>
      </c>
      <c r="B28" s="25" t="str">
        <f>+IF('Alloc-EA'!$B28="","",'Alloc-EA'!$B28)</f>
        <v/>
      </c>
      <c r="C28" s="36" t="str">
        <f>+IF('Alloc-EA'!J28="","",IF('Alloc-EA'!H28&lt;&gt;"",'Alloc-EA'!J28*'Alloc-EA'!H28,IF('Alloc-EA'!D$6&lt;&gt;"",'Alloc-EA'!J28*'Alloc-EA'!D$6,'Alloc-EA'!J28*'Alloc-EA'!C$6)))</f>
        <v/>
      </c>
      <c r="D28" s="36" t="str">
        <f>+IF('Alloc-EA'!K28="","",IF('Alloc-EA'!I28&lt;&gt;"",'Alloc-EA'!K28*'Alloc-EA'!I28,IF('Alloc-EA'!E$6&lt;&gt;"",'Alloc-EA'!K28*'Alloc-EA'!E$6,'Alloc-EA'!K28*'Alloc-EA'!$C$6)))</f>
        <v/>
      </c>
      <c r="E28" s="23" t="str">
        <f>+IF(SUM(C28:D28)&lt;&gt;0,SUM(C28:D28),IF('Alloc-EA'!L28="","",IF('Alloc-EA'!H28&lt;&gt;"",'Alloc-EA'!L28*'Alloc-EA'!H28,'Alloc-EA'!L28*'Alloc-EA'!$C$6)))</f>
        <v/>
      </c>
      <c r="F28" s="8" t="str">
        <f>+IF(C28="","",ROUND(IF('Alloc-EA'!D$7&lt;&gt;"",C28*'Alloc-EA'!D$7,IF('Alloc-EA'!C$7&lt;&gt;"",C28*'Alloc-EA'!C$7, C28)),0))</f>
        <v/>
      </c>
      <c r="G28" s="8" t="str">
        <f>+IF(D28="","",ROUND(IF('Alloc-EA'!E$7&lt;&gt;"",D28*'Alloc-EA'!E$7,IF('Alloc-EA'!C$7&lt;&gt;"",D28*'Alloc-EA'!C$7,D28)),0))</f>
        <v/>
      </c>
      <c r="H28" s="23" t="str">
        <f>+IF(SUM(F28:G28)&lt;&gt;0,SUM(F28:G28),IF(E28="","",IF('Alloc-EA'!$C$7&lt;&gt;"",ROUND(E28*'Alloc-EA'!$C$7,0),E28)))</f>
        <v/>
      </c>
      <c r="I28" s="8" t="str">
        <f>+IF(F28="","",ROUND(IF('Alloc-EA'!C28&lt;&gt;"",'Alloc-EA'!C28*F28,IF('Alloc-EA'!D$5&lt;&gt;"",F28*'Alloc-EA'!$D$5,F28*'Alloc-EA'!$C$5)),0))</f>
        <v/>
      </c>
      <c r="J28" s="8" t="str">
        <f>+IF(G28="","",ROUND(IF('Alloc-EA'!D28&lt;&gt;"",'Alloc-EA'!D28*G28,IF('Alloc-EA'!$E$5&lt;&gt;"",G28*'Alloc-EA'!$E$5,G28*'Alloc-EA'!$C$5)),0))</f>
        <v/>
      </c>
      <c r="K28" s="23" t="str">
        <f>+IF(SUM(I28:J28)&lt;&gt;0,SUM(I28:J28),IF(H28="","",IF('Alloc-EA'!C28&lt;&gt;"",H28*'Alloc-EA'!C28,H28*'Alloc-EA'!$C$5)))</f>
        <v/>
      </c>
      <c r="L28" s="8" t="str">
        <f>+IF(I28="","", ROUND(IF('Alloc-EA'!$D$8&lt;&gt;"", I28*'Alloc-EA'!$D$8,IF('Alloc-EA'!$C$8&lt;&gt;"", I28*'Alloc-EA'!$C$8,I28)),0))</f>
        <v/>
      </c>
      <c r="M28" s="8" t="str">
        <f>+IF(J28="","", ROUND(IF('Alloc-EA'!$E$8&lt;&gt;"", J28*'Alloc-EA'!$E$8,IF('Alloc-EA'!$C$8&lt;&gt;"", J28*'Alloc-EA'!$C$8,J28)),0))</f>
        <v/>
      </c>
      <c r="N28" s="23" t="str">
        <f>+IF(SUM(L28:M28)&lt;&gt;0,SUM(L28:M28),IF(K28="","",ROUND(IF('Alloc-EA'!$C$8&lt;&gt;"",K28*'Alloc-EA'!$C$8,K28),0)))</f>
        <v/>
      </c>
    </row>
    <row r="29" spans="1:20" s="1" customFormat="1" x14ac:dyDescent="0.15">
      <c r="A29" s="29">
        <f t="shared" si="0"/>
        <v>19</v>
      </c>
      <c r="B29" s="25" t="str">
        <f>+IF('Alloc-EA'!$B29="","",'Alloc-EA'!$B29)</f>
        <v/>
      </c>
      <c r="C29" s="36" t="str">
        <f>+IF('Alloc-EA'!J29="","",IF('Alloc-EA'!H29&lt;&gt;"",'Alloc-EA'!J29*'Alloc-EA'!H29,IF('Alloc-EA'!D$6&lt;&gt;"",'Alloc-EA'!J29*'Alloc-EA'!D$6,'Alloc-EA'!J29*'Alloc-EA'!C$6)))</f>
        <v/>
      </c>
      <c r="D29" s="36" t="str">
        <f>+IF('Alloc-EA'!K29="","",IF('Alloc-EA'!I29&lt;&gt;"",'Alloc-EA'!K29*'Alloc-EA'!I29,IF('Alloc-EA'!E$6&lt;&gt;"",'Alloc-EA'!K29*'Alloc-EA'!E$6,'Alloc-EA'!K29*'Alloc-EA'!$C$6)))</f>
        <v/>
      </c>
      <c r="E29" s="23" t="str">
        <f>+IF(SUM(C29:D29)&lt;&gt;0,SUM(C29:D29),IF('Alloc-EA'!L29="","",IF('Alloc-EA'!H29&lt;&gt;"",'Alloc-EA'!L29*'Alloc-EA'!H29,'Alloc-EA'!L29*'Alloc-EA'!$C$6)))</f>
        <v/>
      </c>
      <c r="F29" s="8" t="str">
        <f>+IF(C29="","",ROUND(IF('Alloc-EA'!D$7&lt;&gt;"",C29*'Alloc-EA'!D$7,IF('Alloc-EA'!C$7&lt;&gt;"",C29*'Alloc-EA'!C$7, C29)),0))</f>
        <v/>
      </c>
      <c r="G29" s="8" t="str">
        <f>+IF(D29="","",ROUND(IF('Alloc-EA'!E$7&lt;&gt;"",D29*'Alloc-EA'!E$7,IF('Alloc-EA'!C$7&lt;&gt;"",D29*'Alloc-EA'!C$7,D29)),0))</f>
        <v/>
      </c>
      <c r="H29" s="23" t="str">
        <f>+IF(SUM(F29:G29)&lt;&gt;0,SUM(F29:G29),IF(E29="","",IF('Alloc-EA'!$C$7&lt;&gt;"",ROUND(E29*'Alloc-EA'!$C$7,0),E29)))</f>
        <v/>
      </c>
      <c r="I29" s="8" t="str">
        <f>+IF(F29="","",ROUND(IF('Alloc-EA'!C29&lt;&gt;"",'Alloc-EA'!C29*F29,IF('Alloc-EA'!D$5&lt;&gt;"",F29*'Alloc-EA'!$D$5,F29*'Alloc-EA'!$C$5)),0))</f>
        <v/>
      </c>
      <c r="J29" s="8" t="str">
        <f>+IF(G29="","",ROUND(IF('Alloc-EA'!D29&lt;&gt;"",'Alloc-EA'!D29*G29,IF('Alloc-EA'!$E$5&lt;&gt;"",G29*'Alloc-EA'!$E$5,G29*'Alloc-EA'!$C$5)),0))</f>
        <v/>
      </c>
      <c r="K29" s="23" t="str">
        <f>+IF(SUM(I29:J29)&lt;&gt;0,SUM(I29:J29),IF(H29="","",IF('Alloc-EA'!C29&lt;&gt;"",H29*'Alloc-EA'!C29,H29*'Alloc-EA'!$C$5)))</f>
        <v/>
      </c>
      <c r="L29" s="8" t="str">
        <f>+IF(I29="","", ROUND(IF('Alloc-EA'!$D$8&lt;&gt;"", I29*'Alloc-EA'!$D$8,IF('Alloc-EA'!$C$8&lt;&gt;"", I29*'Alloc-EA'!$C$8,I29)),0))</f>
        <v/>
      </c>
      <c r="M29" s="8" t="str">
        <f>+IF(J29="","", ROUND(IF('Alloc-EA'!$E$8&lt;&gt;"", J29*'Alloc-EA'!$E$8,IF('Alloc-EA'!$C$8&lt;&gt;"", J29*'Alloc-EA'!$C$8,J29)),0))</f>
        <v/>
      </c>
      <c r="N29" s="23" t="str">
        <f>+IF(SUM(L29:M29)&lt;&gt;0,SUM(L29:M29),IF(K29="","",ROUND(IF('Alloc-EA'!$C$8&lt;&gt;"",K29*'Alloc-EA'!$C$8,K29),0)))</f>
        <v/>
      </c>
    </row>
    <row r="30" spans="1:20" s="1" customFormat="1" x14ac:dyDescent="0.15">
      <c r="A30" s="29">
        <f t="shared" si="0"/>
        <v>20</v>
      </c>
      <c r="B30" s="25" t="str">
        <f>+IF('Alloc-EA'!$B30="","",'Alloc-EA'!$B30)</f>
        <v/>
      </c>
      <c r="C30" s="36" t="str">
        <f>+IF('Alloc-EA'!J30="","",IF('Alloc-EA'!H30&lt;&gt;"",'Alloc-EA'!J30*'Alloc-EA'!H30,IF('Alloc-EA'!D$6&lt;&gt;"",'Alloc-EA'!J30*'Alloc-EA'!D$6,'Alloc-EA'!J30*'Alloc-EA'!C$6)))</f>
        <v/>
      </c>
      <c r="D30" s="36" t="str">
        <f>+IF('Alloc-EA'!K30="","",IF('Alloc-EA'!I30&lt;&gt;"",'Alloc-EA'!K30*'Alloc-EA'!I30,IF('Alloc-EA'!E$6&lt;&gt;"",'Alloc-EA'!K30*'Alloc-EA'!E$6,'Alloc-EA'!K30*'Alloc-EA'!$C$6)))</f>
        <v/>
      </c>
      <c r="E30" s="23" t="str">
        <f>+IF(SUM(C30:D30)&lt;&gt;0,SUM(C30:D30),IF('Alloc-EA'!L30="","",IF('Alloc-EA'!H30&lt;&gt;"",'Alloc-EA'!L30*'Alloc-EA'!H30,'Alloc-EA'!L30*'Alloc-EA'!$C$6)))</f>
        <v/>
      </c>
      <c r="F30" s="8" t="str">
        <f>+IF(C30="","",ROUND(IF('Alloc-EA'!D$7&lt;&gt;"",C30*'Alloc-EA'!D$7,IF('Alloc-EA'!C$7&lt;&gt;"",C30*'Alloc-EA'!C$7, C30)),0))</f>
        <v/>
      </c>
      <c r="G30" s="8" t="str">
        <f>+IF(D30="","",ROUND(IF('Alloc-EA'!E$7&lt;&gt;"",D30*'Alloc-EA'!E$7,IF('Alloc-EA'!C$7&lt;&gt;"",D30*'Alloc-EA'!C$7,D30)),0))</f>
        <v/>
      </c>
      <c r="H30" s="23" t="str">
        <f>+IF(SUM(F30:G30)&lt;&gt;0,SUM(F30:G30),IF(E30="","",IF('Alloc-EA'!$C$7&lt;&gt;"",ROUND(E30*'Alloc-EA'!$C$7,0),E30)))</f>
        <v/>
      </c>
      <c r="I30" s="8" t="str">
        <f>+IF(F30="","",ROUND(IF('Alloc-EA'!C30&lt;&gt;"",'Alloc-EA'!C30*F30,IF('Alloc-EA'!D$5&lt;&gt;"",F30*'Alloc-EA'!$D$5,F30*'Alloc-EA'!$C$5)),0))</f>
        <v/>
      </c>
      <c r="J30" s="8" t="str">
        <f>+IF(G30="","",ROUND(IF('Alloc-EA'!D30&lt;&gt;"",'Alloc-EA'!D30*G30,IF('Alloc-EA'!$E$5&lt;&gt;"",G30*'Alloc-EA'!$E$5,G30*'Alloc-EA'!$C$5)),0))</f>
        <v/>
      </c>
      <c r="K30" s="23" t="str">
        <f>+IF(SUM(I30:J30)&lt;&gt;0,SUM(I30:J30),IF(H30="","",IF('Alloc-EA'!C30&lt;&gt;"",H30*'Alloc-EA'!C30,H30*'Alloc-EA'!$C$5)))</f>
        <v/>
      </c>
      <c r="L30" s="8" t="str">
        <f>+IF(I30="","", ROUND(IF('Alloc-EA'!$D$8&lt;&gt;"", I30*'Alloc-EA'!$D$8,IF('Alloc-EA'!$C$8&lt;&gt;"", I30*'Alloc-EA'!$C$8,I30)),0))</f>
        <v/>
      </c>
      <c r="M30" s="8" t="str">
        <f>+IF(J30="","", ROUND(IF('Alloc-EA'!$E$8&lt;&gt;"", J30*'Alloc-EA'!$E$8,IF('Alloc-EA'!$C$8&lt;&gt;"", J30*'Alloc-EA'!$C$8,J30)),0))</f>
        <v/>
      </c>
      <c r="N30" s="23" t="str">
        <f>+IF(SUM(L30:M30)&lt;&gt;0,SUM(L30:M30),IF(K30="","",ROUND(IF('Alloc-EA'!$C$8&lt;&gt;"",K30*'Alloc-EA'!$C$8,K30),0)))</f>
        <v/>
      </c>
    </row>
    <row r="31" spans="1:20" s="1" customFormat="1" x14ac:dyDescent="0.15">
      <c r="A31" s="29">
        <f t="shared" si="0"/>
        <v>21</v>
      </c>
      <c r="B31" s="25" t="str">
        <f>+IF('Alloc-EA'!$B31="","",'Alloc-EA'!$B31)</f>
        <v/>
      </c>
      <c r="C31" s="36" t="str">
        <f>+IF('Alloc-EA'!J31="","",IF('Alloc-EA'!H31&lt;&gt;"",'Alloc-EA'!J31*'Alloc-EA'!H31,IF('Alloc-EA'!D$6&lt;&gt;"",'Alloc-EA'!J31*'Alloc-EA'!D$6,'Alloc-EA'!J31*'Alloc-EA'!C$6)))</f>
        <v/>
      </c>
      <c r="D31" s="36" t="str">
        <f>+IF('Alloc-EA'!K31="","",IF('Alloc-EA'!I31&lt;&gt;"",'Alloc-EA'!K31*'Alloc-EA'!I31,IF('Alloc-EA'!E$6&lt;&gt;"",'Alloc-EA'!K31*'Alloc-EA'!E$6,'Alloc-EA'!K31*'Alloc-EA'!$C$6)))</f>
        <v/>
      </c>
      <c r="E31" s="23" t="str">
        <f>+IF(SUM(C31:D31)&lt;&gt;0,SUM(C31:D31),IF('Alloc-EA'!L31="","",IF('Alloc-EA'!H31&lt;&gt;"",'Alloc-EA'!L31*'Alloc-EA'!H31,'Alloc-EA'!L31*'Alloc-EA'!$C$6)))</f>
        <v/>
      </c>
      <c r="F31" s="8" t="str">
        <f>+IF(C31="","",ROUND(IF('Alloc-EA'!D$7&lt;&gt;"",C31*'Alloc-EA'!D$7,IF('Alloc-EA'!C$7&lt;&gt;"",C31*'Alloc-EA'!C$7, C31)),0))</f>
        <v/>
      </c>
      <c r="G31" s="8" t="str">
        <f>+IF(D31="","",ROUND(IF('Alloc-EA'!E$7&lt;&gt;"",D31*'Alloc-EA'!E$7,IF('Alloc-EA'!C$7&lt;&gt;"",D31*'Alloc-EA'!C$7,D31)),0))</f>
        <v/>
      </c>
      <c r="H31" s="23" t="str">
        <f>+IF(SUM(F31:G31)&lt;&gt;0,SUM(F31:G31),IF(E31="","",IF('Alloc-EA'!$C$7&lt;&gt;"",ROUND(E31*'Alloc-EA'!$C$7,0),E31)))</f>
        <v/>
      </c>
      <c r="I31" s="8" t="str">
        <f>+IF(F31="","",ROUND(IF('Alloc-EA'!C31&lt;&gt;"",'Alloc-EA'!C31*F31,IF('Alloc-EA'!D$5&lt;&gt;"",F31*'Alloc-EA'!$D$5,F31*'Alloc-EA'!$C$5)),0))</f>
        <v/>
      </c>
      <c r="J31" s="8" t="str">
        <f>+IF(G31="","",ROUND(IF('Alloc-EA'!D31&lt;&gt;"",'Alloc-EA'!D31*G31,IF('Alloc-EA'!$E$5&lt;&gt;"",G31*'Alloc-EA'!$E$5,G31*'Alloc-EA'!$C$5)),0))</f>
        <v/>
      </c>
      <c r="K31" s="23" t="str">
        <f>+IF(SUM(I31:J31)&lt;&gt;0,SUM(I31:J31),IF(H31="","",IF('Alloc-EA'!C31&lt;&gt;"",H31*'Alloc-EA'!C31,H31*'Alloc-EA'!$C$5)))</f>
        <v/>
      </c>
      <c r="L31" s="8" t="str">
        <f>+IF(I31="","", ROUND(IF('Alloc-EA'!$D$8&lt;&gt;"", I31*'Alloc-EA'!$D$8,IF('Alloc-EA'!$C$8&lt;&gt;"", I31*'Alloc-EA'!$C$8,I31)),0))</f>
        <v/>
      </c>
      <c r="M31" s="8" t="str">
        <f>+IF(J31="","", ROUND(IF('Alloc-EA'!$E$8&lt;&gt;"", J31*'Alloc-EA'!$E$8,IF('Alloc-EA'!$C$8&lt;&gt;"", J31*'Alloc-EA'!$C$8,J31)),0))</f>
        <v/>
      </c>
      <c r="N31" s="23" t="str">
        <f>+IF(SUM(L31:M31)&lt;&gt;0,SUM(L31:M31),IF(K31="","",ROUND(IF('Alloc-EA'!$C$8&lt;&gt;"",K31*'Alloc-EA'!$C$8,K31),0)))</f>
        <v/>
      </c>
    </row>
    <row r="32" spans="1:20" s="1" customFormat="1" x14ac:dyDescent="0.15">
      <c r="A32" s="29">
        <f t="shared" si="0"/>
        <v>22</v>
      </c>
      <c r="B32" s="25" t="str">
        <f>+IF('Alloc-EA'!$B32="","",'Alloc-EA'!$B32)</f>
        <v/>
      </c>
      <c r="C32" s="36" t="str">
        <f>+IF('Alloc-EA'!J32="","",IF('Alloc-EA'!H32&lt;&gt;"",'Alloc-EA'!J32*'Alloc-EA'!H32,IF('Alloc-EA'!D$6&lt;&gt;"",'Alloc-EA'!J32*'Alloc-EA'!D$6,'Alloc-EA'!J32*'Alloc-EA'!C$6)))</f>
        <v/>
      </c>
      <c r="D32" s="36" t="str">
        <f>+IF('Alloc-EA'!K32="","",IF('Alloc-EA'!I32&lt;&gt;"",'Alloc-EA'!K32*'Alloc-EA'!I32,IF('Alloc-EA'!E$6&lt;&gt;"",'Alloc-EA'!K32*'Alloc-EA'!E$6,'Alloc-EA'!K32*'Alloc-EA'!$C$6)))</f>
        <v/>
      </c>
      <c r="E32" s="23" t="str">
        <f>+IF(SUM(C32:D32)&lt;&gt;0,SUM(C32:D32),IF('Alloc-EA'!L32="","",IF('Alloc-EA'!H32&lt;&gt;"",'Alloc-EA'!L32*'Alloc-EA'!H32,'Alloc-EA'!L32*'Alloc-EA'!$C$6)))</f>
        <v/>
      </c>
      <c r="F32" s="8" t="str">
        <f>+IF(C32="","",ROUND(IF('Alloc-EA'!D$7&lt;&gt;"",C32*'Alloc-EA'!D$7,IF('Alloc-EA'!C$7&lt;&gt;"",C32*'Alloc-EA'!C$7, C32)),0))</f>
        <v/>
      </c>
      <c r="G32" s="8" t="str">
        <f>+IF(D32="","",ROUND(IF('Alloc-EA'!E$7&lt;&gt;"",D32*'Alloc-EA'!E$7,IF('Alloc-EA'!C$7&lt;&gt;"",D32*'Alloc-EA'!C$7,D32)),0))</f>
        <v/>
      </c>
      <c r="H32" s="23" t="str">
        <f>+IF(SUM(F32:G32)&lt;&gt;0,SUM(F32:G32),IF(E32="","",IF('Alloc-EA'!$C$7&lt;&gt;"",ROUND(E32*'Alloc-EA'!$C$7,0),E32)))</f>
        <v/>
      </c>
      <c r="I32" s="8" t="str">
        <f>+IF(F32="","",ROUND(IF('Alloc-EA'!C32&lt;&gt;"",'Alloc-EA'!C32*F32,IF('Alloc-EA'!D$5&lt;&gt;"",F32*'Alloc-EA'!$D$5,F32*'Alloc-EA'!$C$5)),0))</f>
        <v/>
      </c>
      <c r="J32" s="8" t="str">
        <f>+IF(G32="","",ROUND(IF('Alloc-EA'!D32&lt;&gt;"",'Alloc-EA'!D32*G32,IF('Alloc-EA'!$E$5&lt;&gt;"",G32*'Alloc-EA'!$E$5,G32*'Alloc-EA'!$C$5)),0))</f>
        <v/>
      </c>
      <c r="K32" s="23" t="str">
        <f>+IF(SUM(I32:J32)&lt;&gt;0,SUM(I32:J32),IF(H32="","",IF('Alloc-EA'!C32&lt;&gt;"",H32*'Alloc-EA'!C32,H32*'Alloc-EA'!$C$5)))</f>
        <v/>
      </c>
      <c r="L32" s="8" t="str">
        <f>+IF(I32="","", ROUND(IF('Alloc-EA'!$D$8&lt;&gt;"", I32*'Alloc-EA'!$D$8,IF('Alloc-EA'!$C$8&lt;&gt;"", I32*'Alloc-EA'!$C$8,I32)),0))</f>
        <v/>
      </c>
      <c r="M32" s="8" t="str">
        <f>+IF(J32="","", ROUND(IF('Alloc-EA'!$E$8&lt;&gt;"", J32*'Alloc-EA'!$E$8,IF('Alloc-EA'!$C$8&lt;&gt;"", J32*'Alloc-EA'!$C$8,J32)),0))</f>
        <v/>
      </c>
      <c r="N32" s="23" t="str">
        <f>+IF(SUM(L32:M32)&lt;&gt;0,SUM(L32:M32),IF(K32="","",ROUND(IF('Alloc-EA'!$C$8&lt;&gt;"",K32*'Alloc-EA'!$C$8,K32),0)))</f>
        <v/>
      </c>
    </row>
    <row r="33" spans="1:14" s="1" customFormat="1" x14ac:dyDescent="0.15">
      <c r="A33" s="29">
        <f t="shared" si="0"/>
        <v>23</v>
      </c>
      <c r="B33" s="25" t="str">
        <f>+IF('Alloc-EA'!$B33="","",'Alloc-EA'!$B33)</f>
        <v/>
      </c>
      <c r="C33" s="36" t="str">
        <f>+IF('Alloc-EA'!J33="","",IF('Alloc-EA'!H33&lt;&gt;"",'Alloc-EA'!J33*'Alloc-EA'!H33,IF('Alloc-EA'!D$6&lt;&gt;"",'Alloc-EA'!J33*'Alloc-EA'!D$6,'Alloc-EA'!J33*'Alloc-EA'!C$6)))</f>
        <v/>
      </c>
      <c r="D33" s="36" t="str">
        <f>+IF('Alloc-EA'!K33="","",IF('Alloc-EA'!I33&lt;&gt;"",'Alloc-EA'!K33*'Alloc-EA'!I33,IF('Alloc-EA'!E$6&lt;&gt;"",'Alloc-EA'!K33*'Alloc-EA'!E$6,'Alloc-EA'!K33*'Alloc-EA'!$C$6)))</f>
        <v/>
      </c>
      <c r="E33" s="23" t="str">
        <f>+IF(SUM(C33:D33)&lt;&gt;0,SUM(C33:D33),IF('Alloc-EA'!L33="","",IF('Alloc-EA'!H33&lt;&gt;"",'Alloc-EA'!L33*'Alloc-EA'!H33,'Alloc-EA'!L33*'Alloc-EA'!$C$6)))</f>
        <v/>
      </c>
      <c r="F33" s="8" t="str">
        <f>+IF(C33="","",ROUND(IF('Alloc-EA'!D$7&lt;&gt;"",C33*'Alloc-EA'!D$7,IF('Alloc-EA'!C$7&lt;&gt;"",C33*'Alloc-EA'!C$7, C33)),0))</f>
        <v/>
      </c>
      <c r="G33" s="8" t="str">
        <f>+IF(D33="","",ROUND(IF('Alloc-EA'!E$7&lt;&gt;"",D33*'Alloc-EA'!E$7,IF('Alloc-EA'!C$7&lt;&gt;"",D33*'Alloc-EA'!C$7,D33)),0))</f>
        <v/>
      </c>
      <c r="H33" s="23" t="str">
        <f>+IF(SUM(F33:G33)&lt;&gt;0,SUM(F33:G33),IF(E33="","",IF('Alloc-EA'!$C$7&lt;&gt;"",ROUND(E33*'Alloc-EA'!$C$7,0),E33)))</f>
        <v/>
      </c>
      <c r="I33" s="8" t="str">
        <f>+IF(F33="","",ROUND(IF('Alloc-EA'!C33&lt;&gt;"",'Alloc-EA'!C33*F33,IF('Alloc-EA'!D$5&lt;&gt;"",F33*'Alloc-EA'!$D$5,F33*'Alloc-EA'!$C$5)),0))</f>
        <v/>
      </c>
      <c r="J33" s="8" t="str">
        <f>+IF(G33="","",ROUND(IF('Alloc-EA'!D33&lt;&gt;"",'Alloc-EA'!D33*G33,IF('Alloc-EA'!$E$5&lt;&gt;"",G33*'Alloc-EA'!$E$5,G33*'Alloc-EA'!$C$5)),0))</f>
        <v/>
      </c>
      <c r="K33" s="23" t="str">
        <f>+IF(SUM(I33:J33)&lt;&gt;0,SUM(I33:J33),IF(H33="","",IF('Alloc-EA'!C33&lt;&gt;"",H33*'Alloc-EA'!C33,H33*'Alloc-EA'!$C$5)))</f>
        <v/>
      </c>
      <c r="L33" s="8" t="str">
        <f>+IF(I33="","", ROUND(IF('Alloc-EA'!$D$8&lt;&gt;"", I33*'Alloc-EA'!$D$8,IF('Alloc-EA'!$C$8&lt;&gt;"", I33*'Alloc-EA'!$C$8,I33)),0))</f>
        <v/>
      </c>
      <c r="M33" s="8" t="str">
        <f>+IF(J33="","", ROUND(IF('Alloc-EA'!$E$8&lt;&gt;"", J33*'Alloc-EA'!$E$8,IF('Alloc-EA'!$C$8&lt;&gt;"", J33*'Alloc-EA'!$C$8,J33)),0))</f>
        <v/>
      </c>
      <c r="N33" s="23" t="str">
        <f>+IF(SUM(L33:M33)&lt;&gt;0,SUM(L33:M33),IF(K33="","",ROUND(IF('Alloc-EA'!$C$8&lt;&gt;"",K33*'Alloc-EA'!$C$8,K33),0)))</f>
        <v/>
      </c>
    </row>
    <row r="34" spans="1:14" s="1" customFormat="1" x14ac:dyDescent="0.15">
      <c r="A34" s="29">
        <f t="shared" si="0"/>
        <v>24</v>
      </c>
      <c r="B34" s="25" t="str">
        <f>+IF('Alloc-EA'!$B34="","",'Alloc-EA'!$B34)</f>
        <v/>
      </c>
      <c r="C34" s="36" t="str">
        <f>+IF('Alloc-EA'!J34="","",IF('Alloc-EA'!H34&lt;&gt;"",'Alloc-EA'!J34*'Alloc-EA'!H34,IF('Alloc-EA'!D$6&lt;&gt;"",'Alloc-EA'!J34*'Alloc-EA'!D$6,'Alloc-EA'!J34*'Alloc-EA'!C$6)))</f>
        <v/>
      </c>
      <c r="D34" s="36" t="str">
        <f>+IF('Alloc-EA'!K34="","",IF('Alloc-EA'!I34&lt;&gt;"",'Alloc-EA'!K34*'Alloc-EA'!I34,IF('Alloc-EA'!E$6&lt;&gt;"",'Alloc-EA'!K34*'Alloc-EA'!E$6,'Alloc-EA'!K34*'Alloc-EA'!$C$6)))</f>
        <v/>
      </c>
      <c r="E34" s="23" t="str">
        <f>+IF(SUM(C34:D34)&lt;&gt;0,SUM(C34:D34),IF('Alloc-EA'!L34="","",IF('Alloc-EA'!H34&lt;&gt;"",'Alloc-EA'!L34*'Alloc-EA'!H34,'Alloc-EA'!L34*'Alloc-EA'!$C$6)))</f>
        <v/>
      </c>
      <c r="F34" s="8" t="str">
        <f>+IF(C34="","",ROUND(IF('Alloc-EA'!D$7&lt;&gt;"",C34*'Alloc-EA'!D$7,IF('Alloc-EA'!C$7&lt;&gt;"",C34*'Alloc-EA'!C$7, C34)),0))</f>
        <v/>
      </c>
      <c r="G34" s="8" t="str">
        <f>+IF(D34="","",ROUND(IF('Alloc-EA'!E$7&lt;&gt;"",D34*'Alloc-EA'!E$7,IF('Alloc-EA'!C$7&lt;&gt;"",D34*'Alloc-EA'!C$7,D34)),0))</f>
        <v/>
      </c>
      <c r="H34" s="23" t="str">
        <f>+IF(SUM(F34:G34)&lt;&gt;0,SUM(F34:G34),IF(E34="","",IF('Alloc-EA'!$C$7&lt;&gt;"",ROUND(E34*'Alloc-EA'!$C$7,0),E34)))</f>
        <v/>
      </c>
      <c r="I34" s="8" t="str">
        <f>+IF(F34="","",ROUND(IF('Alloc-EA'!C34&lt;&gt;"",'Alloc-EA'!C34*F34,IF('Alloc-EA'!D$5&lt;&gt;"",F34*'Alloc-EA'!$D$5,F34*'Alloc-EA'!$C$5)),0))</f>
        <v/>
      </c>
      <c r="J34" s="8" t="str">
        <f>+IF(G34="","",ROUND(IF('Alloc-EA'!D34&lt;&gt;"",'Alloc-EA'!D34*G34,IF('Alloc-EA'!$E$5&lt;&gt;"",G34*'Alloc-EA'!$E$5,G34*'Alloc-EA'!$C$5)),0))</f>
        <v/>
      </c>
      <c r="K34" s="23" t="str">
        <f>+IF(SUM(I34:J34)&lt;&gt;0,SUM(I34:J34),IF(H34="","",IF('Alloc-EA'!C34&lt;&gt;"",H34*'Alloc-EA'!C34,H34*'Alloc-EA'!$C$5)))</f>
        <v/>
      </c>
      <c r="L34" s="8" t="str">
        <f>+IF(I34="","", ROUND(IF('Alloc-EA'!$D$8&lt;&gt;"", I34*'Alloc-EA'!$D$8,IF('Alloc-EA'!$C$8&lt;&gt;"", I34*'Alloc-EA'!$C$8,I34)),0))</f>
        <v/>
      </c>
      <c r="M34" s="8" t="str">
        <f>+IF(J34="","", ROUND(IF('Alloc-EA'!$E$8&lt;&gt;"", J34*'Alloc-EA'!$E$8,IF('Alloc-EA'!$C$8&lt;&gt;"", J34*'Alloc-EA'!$C$8,J34)),0))</f>
        <v/>
      </c>
      <c r="N34" s="23" t="str">
        <f>+IF(SUM(L34:M34)&lt;&gt;0,SUM(L34:M34),IF(K34="","",ROUND(IF('Alloc-EA'!$C$8&lt;&gt;"",K34*'Alloc-EA'!$C$8,K34),0)))</f>
        <v/>
      </c>
    </row>
    <row r="35" spans="1:14" s="1" customFormat="1" x14ac:dyDescent="0.15">
      <c r="A35" s="29">
        <f t="shared" si="0"/>
        <v>25</v>
      </c>
      <c r="B35" s="25" t="str">
        <f>+IF('Alloc-EA'!$B35="","",'Alloc-EA'!$B35)</f>
        <v/>
      </c>
      <c r="C35" s="36" t="str">
        <f>+IF('Alloc-EA'!J35="","",IF('Alloc-EA'!H35&lt;&gt;"",'Alloc-EA'!J35*'Alloc-EA'!H35,IF('Alloc-EA'!D$6&lt;&gt;"",'Alloc-EA'!J35*'Alloc-EA'!D$6,'Alloc-EA'!J35*'Alloc-EA'!C$6)))</f>
        <v/>
      </c>
      <c r="D35" s="36" t="str">
        <f>+IF('Alloc-EA'!K35="","",IF('Alloc-EA'!I35&lt;&gt;"",'Alloc-EA'!K35*'Alloc-EA'!I35,IF('Alloc-EA'!E$6&lt;&gt;"",'Alloc-EA'!K35*'Alloc-EA'!E$6,'Alloc-EA'!K35*'Alloc-EA'!$C$6)))</f>
        <v/>
      </c>
      <c r="E35" s="23" t="str">
        <f>+IF(SUM(C35:D35)&lt;&gt;0,SUM(C35:D35),IF('Alloc-EA'!L35="","",IF('Alloc-EA'!H35&lt;&gt;"",'Alloc-EA'!L35*'Alloc-EA'!H35,'Alloc-EA'!L35*'Alloc-EA'!$C$6)))</f>
        <v/>
      </c>
      <c r="F35" s="8" t="str">
        <f>+IF(C35="","",ROUND(IF('Alloc-EA'!D$7&lt;&gt;"",C35*'Alloc-EA'!D$7,IF('Alloc-EA'!C$7&lt;&gt;"",C35*'Alloc-EA'!C$7, C35)),0))</f>
        <v/>
      </c>
      <c r="G35" s="8" t="str">
        <f>+IF(D35="","",ROUND(IF('Alloc-EA'!E$7&lt;&gt;"",D35*'Alloc-EA'!E$7,IF('Alloc-EA'!C$7&lt;&gt;"",D35*'Alloc-EA'!C$7,D35)),0))</f>
        <v/>
      </c>
      <c r="H35" s="23" t="str">
        <f>+IF(SUM(F35:G35)&lt;&gt;0,SUM(F35:G35),IF(E35="","",IF('Alloc-EA'!$C$7&lt;&gt;"",ROUND(E35*'Alloc-EA'!$C$7,0),E35)))</f>
        <v/>
      </c>
      <c r="I35" s="8" t="str">
        <f>+IF(F35="","",ROUND(IF('Alloc-EA'!C35&lt;&gt;"",'Alloc-EA'!C35*F35,IF('Alloc-EA'!D$5&lt;&gt;"",F35*'Alloc-EA'!$D$5,F35*'Alloc-EA'!$C$5)),0))</f>
        <v/>
      </c>
      <c r="J35" s="8" t="str">
        <f>+IF(G35="","",ROUND(IF('Alloc-EA'!D35&lt;&gt;"",'Alloc-EA'!D35*G35,IF('Alloc-EA'!$E$5&lt;&gt;"",G35*'Alloc-EA'!$E$5,G35*'Alloc-EA'!$C$5)),0))</f>
        <v/>
      </c>
      <c r="K35" s="23" t="str">
        <f>+IF(SUM(I35:J35)&lt;&gt;0,SUM(I35:J35),IF(H35="","",IF('Alloc-EA'!C35&lt;&gt;"",H35*'Alloc-EA'!C35,H35*'Alloc-EA'!$C$5)))</f>
        <v/>
      </c>
      <c r="L35" s="8" t="str">
        <f>+IF(I35="","", ROUND(IF('Alloc-EA'!$D$8&lt;&gt;"", I35*'Alloc-EA'!$D$8,IF('Alloc-EA'!$C$8&lt;&gt;"", I35*'Alloc-EA'!$C$8,I35)),0))</f>
        <v/>
      </c>
      <c r="M35" s="8" t="str">
        <f>+IF(J35="","", ROUND(IF('Alloc-EA'!$E$8&lt;&gt;"", J35*'Alloc-EA'!$E$8,IF('Alloc-EA'!$C$8&lt;&gt;"", J35*'Alloc-EA'!$C$8,J35)),0))</f>
        <v/>
      </c>
      <c r="N35" s="23" t="str">
        <f>+IF(SUM(L35:M35)&lt;&gt;0,SUM(L35:M35),IF(K35="","",ROUND(IF('Alloc-EA'!$C$8&lt;&gt;"",K35*'Alloc-EA'!$C$8,K35),0)))</f>
        <v/>
      </c>
    </row>
    <row r="36" spans="1:14" s="1" customFormat="1" x14ac:dyDescent="0.15">
      <c r="A36" s="29">
        <f t="shared" si="0"/>
        <v>26</v>
      </c>
      <c r="B36" s="25" t="str">
        <f>+IF('Alloc-EA'!$B36="","",'Alloc-EA'!$B36)</f>
        <v/>
      </c>
      <c r="C36" s="36" t="str">
        <f>+IF('Alloc-EA'!J36="","",IF('Alloc-EA'!H36&lt;&gt;"",'Alloc-EA'!J36*'Alloc-EA'!H36,IF('Alloc-EA'!D$6&lt;&gt;"",'Alloc-EA'!J36*'Alloc-EA'!D$6,'Alloc-EA'!J36*'Alloc-EA'!C$6)))</f>
        <v/>
      </c>
      <c r="D36" s="36" t="str">
        <f>+IF('Alloc-EA'!K36="","",IF('Alloc-EA'!I36&lt;&gt;"",'Alloc-EA'!K36*'Alloc-EA'!I36,IF('Alloc-EA'!E$6&lt;&gt;"",'Alloc-EA'!K36*'Alloc-EA'!E$6,'Alloc-EA'!K36*'Alloc-EA'!$C$6)))</f>
        <v/>
      </c>
      <c r="E36" s="23" t="str">
        <f>+IF(SUM(C36:D36)&lt;&gt;0,SUM(C36:D36),IF('Alloc-EA'!L36="","",IF('Alloc-EA'!H36&lt;&gt;"",'Alloc-EA'!L36*'Alloc-EA'!H36,'Alloc-EA'!L36*'Alloc-EA'!$C$6)))</f>
        <v/>
      </c>
      <c r="F36" s="8" t="str">
        <f>+IF(C36="","",ROUND(IF('Alloc-EA'!D$7&lt;&gt;"",C36*'Alloc-EA'!D$7,IF('Alloc-EA'!C$7&lt;&gt;"",C36*'Alloc-EA'!C$7, C36)),0))</f>
        <v/>
      </c>
      <c r="G36" s="8" t="str">
        <f>+IF(D36="","",ROUND(IF('Alloc-EA'!E$7&lt;&gt;"",D36*'Alloc-EA'!E$7,IF('Alloc-EA'!C$7&lt;&gt;"",D36*'Alloc-EA'!C$7,D36)),0))</f>
        <v/>
      </c>
      <c r="H36" s="23" t="str">
        <f>+IF(SUM(F36:G36)&lt;&gt;0,SUM(F36:G36),IF(E36="","",IF('Alloc-EA'!$C$7&lt;&gt;"",ROUND(E36*'Alloc-EA'!$C$7,0),E36)))</f>
        <v/>
      </c>
      <c r="I36" s="8" t="str">
        <f>+IF(F36="","",ROUND(IF('Alloc-EA'!C36&lt;&gt;"",'Alloc-EA'!C36*F36,IF('Alloc-EA'!D$5&lt;&gt;"",F36*'Alloc-EA'!$D$5,F36*'Alloc-EA'!$C$5)),0))</f>
        <v/>
      </c>
      <c r="J36" s="8" t="str">
        <f>+IF(G36="","",ROUND(IF('Alloc-EA'!D36&lt;&gt;"",'Alloc-EA'!D36*G36,IF('Alloc-EA'!$E$5&lt;&gt;"",G36*'Alloc-EA'!$E$5,G36*'Alloc-EA'!$C$5)),0))</f>
        <v/>
      </c>
      <c r="K36" s="23" t="str">
        <f>+IF(SUM(I36:J36)&lt;&gt;0,SUM(I36:J36),IF(H36="","",IF('Alloc-EA'!C36&lt;&gt;"",H36*'Alloc-EA'!C36,H36*'Alloc-EA'!$C$5)))</f>
        <v/>
      </c>
      <c r="L36" s="8" t="str">
        <f>+IF(I36="","", ROUND(IF('Alloc-EA'!$D$8&lt;&gt;"", I36*'Alloc-EA'!$D$8,IF('Alloc-EA'!$C$8&lt;&gt;"", I36*'Alloc-EA'!$C$8,I36)),0))</f>
        <v/>
      </c>
      <c r="M36" s="8" t="str">
        <f>+IF(J36="","", ROUND(IF('Alloc-EA'!$E$8&lt;&gt;"", J36*'Alloc-EA'!$E$8,IF('Alloc-EA'!$C$8&lt;&gt;"", J36*'Alloc-EA'!$C$8,J36)),0))</f>
        <v/>
      </c>
      <c r="N36" s="23" t="str">
        <f>+IF(SUM(L36:M36)&lt;&gt;0,SUM(L36:M36),IF(K36="","",ROUND(IF('Alloc-EA'!$C$8&lt;&gt;"",K36*'Alloc-EA'!$C$8,K36),0)))</f>
        <v/>
      </c>
    </row>
    <row r="37" spans="1:14" s="1" customFormat="1" x14ac:dyDescent="0.15">
      <c r="A37" s="29">
        <f t="shared" si="0"/>
        <v>27</v>
      </c>
      <c r="B37" s="25" t="str">
        <f>+IF('Alloc-EA'!$B37="","",'Alloc-EA'!$B37)</f>
        <v/>
      </c>
      <c r="C37" s="36" t="str">
        <f>+IF('Alloc-EA'!J37="","",IF('Alloc-EA'!H37&lt;&gt;"",'Alloc-EA'!J37*'Alloc-EA'!H37,IF('Alloc-EA'!D$6&lt;&gt;"",'Alloc-EA'!J37*'Alloc-EA'!D$6,'Alloc-EA'!J37*'Alloc-EA'!C$6)))</f>
        <v/>
      </c>
      <c r="D37" s="36" t="str">
        <f>+IF('Alloc-EA'!K37="","",IF('Alloc-EA'!I37&lt;&gt;"",'Alloc-EA'!K37*'Alloc-EA'!I37,IF('Alloc-EA'!E$6&lt;&gt;"",'Alloc-EA'!K37*'Alloc-EA'!E$6,'Alloc-EA'!K37*'Alloc-EA'!$C$6)))</f>
        <v/>
      </c>
      <c r="E37" s="23" t="str">
        <f>+IF(SUM(C37:D37)&lt;&gt;0,SUM(C37:D37),IF('Alloc-EA'!L37="","",IF('Alloc-EA'!H37&lt;&gt;"",'Alloc-EA'!L37*'Alloc-EA'!H37,'Alloc-EA'!L37*'Alloc-EA'!$C$6)))</f>
        <v/>
      </c>
      <c r="F37" s="8" t="str">
        <f>+IF(C37="","",ROUND(IF('Alloc-EA'!D$7&lt;&gt;"",C37*'Alloc-EA'!D$7,IF('Alloc-EA'!C$7&lt;&gt;"",C37*'Alloc-EA'!C$7, C37)),0))</f>
        <v/>
      </c>
      <c r="G37" s="8" t="str">
        <f>+IF(D37="","",ROUND(IF('Alloc-EA'!E$7&lt;&gt;"",D37*'Alloc-EA'!E$7,IF('Alloc-EA'!C$7&lt;&gt;"",D37*'Alloc-EA'!C$7,D37)),0))</f>
        <v/>
      </c>
      <c r="H37" s="23" t="str">
        <f>+IF(SUM(F37:G37)&lt;&gt;0,SUM(F37:G37),IF(E37="","",IF('Alloc-EA'!$C$7&lt;&gt;"",ROUND(E37*'Alloc-EA'!$C$7,0),E37)))</f>
        <v/>
      </c>
      <c r="I37" s="8" t="str">
        <f>+IF(F37="","",ROUND(IF('Alloc-EA'!C37&lt;&gt;"",'Alloc-EA'!C37*F37,IF('Alloc-EA'!D$5&lt;&gt;"",F37*'Alloc-EA'!$D$5,F37*'Alloc-EA'!$C$5)),0))</f>
        <v/>
      </c>
      <c r="J37" s="8" t="str">
        <f>+IF(G37="","",ROUND(IF('Alloc-EA'!D37&lt;&gt;"",'Alloc-EA'!D37*G37,IF('Alloc-EA'!$E$5&lt;&gt;"",G37*'Alloc-EA'!$E$5,G37*'Alloc-EA'!$C$5)),0))</f>
        <v/>
      </c>
      <c r="K37" s="23" t="str">
        <f>+IF(SUM(I37:J37)&lt;&gt;0,SUM(I37:J37),IF(H37="","",IF('Alloc-EA'!C37&lt;&gt;"",H37*'Alloc-EA'!C37,H37*'Alloc-EA'!$C$5)))</f>
        <v/>
      </c>
      <c r="L37" s="8" t="str">
        <f>+IF(I37="","", ROUND(IF('Alloc-EA'!$D$8&lt;&gt;"", I37*'Alloc-EA'!$D$8,IF('Alloc-EA'!$C$8&lt;&gt;"", I37*'Alloc-EA'!$C$8,I37)),0))</f>
        <v/>
      </c>
      <c r="M37" s="8" t="str">
        <f>+IF(J37="","", ROUND(IF('Alloc-EA'!$E$8&lt;&gt;"", J37*'Alloc-EA'!$E$8,IF('Alloc-EA'!$C$8&lt;&gt;"", J37*'Alloc-EA'!$C$8,J37)),0))</f>
        <v/>
      </c>
      <c r="N37" s="23" t="str">
        <f>+IF(SUM(L37:M37)&lt;&gt;0,SUM(L37:M37),IF(K37="","",ROUND(IF('Alloc-EA'!$C$8&lt;&gt;"",K37*'Alloc-EA'!$C$8,K37),0)))</f>
        <v/>
      </c>
    </row>
    <row r="38" spans="1:14" s="1" customFormat="1" x14ac:dyDescent="0.15">
      <c r="A38" s="29">
        <f t="shared" si="0"/>
        <v>28</v>
      </c>
      <c r="B38" s="25" t="str">
        <f>+IF('Alloc-EA'!$B38="","",'Alloc-EA'!$B38)</f>
        <v/>
      </c>
      <c r="C38" s="36" t="str">
        <f>+IF('Alloc-EA'!J38="","",IF('Alloc-EA'!H38&lt;&gt;"",'Alloc-EA'!J38*'Alloc-EA'!H38,IF('Alloc-EA'!D$6&lt;&gt;"",'Alloc-EA'!J38*'Alloc-EA'!D$6,'Alloc-EA'!J38*'Alloc-EA'!C$6)))</f>
        <v/>
      </c>
      <c r="D38" s="36" t="str">
        <f>+IF('Alloc-EA'!K38="","",IF('Alloc-EA'!I38&lt;&gt;"",'Alloc-EA'!K38*'Alloc-EA'!I38,IF('Alloc-EA'!E$6&lt;&gt;"",'Alloc-EA'!K38*'Alloc-EA'!E$6,'Alloc-EA'!K38*'Alloc-EA'!$C$6)))</f>
        <v/>
      </c>
      <c r="E38" s="23" t="str">
        <f>+IF(SUM(C38:D38)&lt;&gt;0,SUM(C38:D38),IF('Alloc-EA'!L38="","",IF('Alloc-EA'!H38&lt;&gt;"",'Alloc-EA'!L38*'Alloc-EA'!H38,'Alloc-EA'!L38*'Alloc-EA'!$C$6)))</f>
        <v/>
      </c>
      <c r="F38" s="8" t="str">
        <f>+IF(C38="","",ROUND(IF('Alloc-EA'!D$7&lt;&gt;"",C38*'Alloc-EA'!D$7,IF('Alloc-EA'!C$7&lt;&gt;"",C38*'Alloc-EA'!C$7, C38)),0))</f>
        <v/>
      </c>
      <c r="G38" s="8" t="str">
        <f>+IF(D38="","",ROUND(IF('Alloc-EA'!E$7&lt;&gt;"",D38*'Alloc-EA'!E$7,IF('Alloc-EA'!C$7&lt;&gt;"",D38*'Alloc-EA'!C$7,D38)),0))</f>
        <v/>
      </c>
      <c r="H38" s="23" t="str">
        <f>+IF(SUM(F38:G38)&lt;&gt;0,SUM(F38:G38),IF(E38="","",IF('Alloc-EA'!$C$7&lt;&gt;"",ROUND(E38*'Alloc-EA'!$C$7,0),E38)))</f>
        <v/>
      </c>
      <c r="I38" s="8" t="str">
        <f>+IF(F38="","",ROUND(IF('Alloc-EA'!C38&lt;&gt;"",'Alloc-EA'!C38*F38,IF('Alloc-EA'!D$5&lt;&gt;"",F38*'Alloc-EA'!$D$5,F38*'Alloc-EA'!$C$5)),0))</f>
        <v/>
      </c>
      <c r="J38" s="8" t="str">
        <f>+IF(G38="","",ROUND(IF('Alloc-EA'!D38&lt;&gt;"",'Alloc-EA'!D38*G38,IF('Alloc-EA'!$E$5&lt;&gt;"",G38*'Alloc-EA'!$E$5,G38*'Alloc-EA'!$C$5)),0))</f>
        <v/>
      </c>
      <c r="K38" s="23" t="str">
        <f>+IF(SUM(I38:J38)&lt;&gt;0,SUM(I38:J38),IF(H38="","",IF('Alloc-EA'!C38&lt;&gt;"",H38*'Alloc-EA'!C38,H38*'Alloc-EA'!$C$5)))</f>
        <v/>
      </c>
      <c r="L38" s="8" t="str">
        <f>+IF(I38="","", ROUND(IF('Alloc-EA'!$D$8&lt;&gt;"", I38*'Alloc-EA'!$D$8,IF('Alloc-EA'!$C$8&lt;&gt;"", I38*'Alloc-EA'!$C$8,I38)),0))</f>
        <v/>
      </c>
      <c r="M38" s="8" t="str">
        <f>+IF(J38="","", ROUND(IF('Alloc-EA'!$E$8&lt;&gt;"", J38*'Alloc-EA'!$E$8,IF('Alloc-EA'!$C$8&lt;&gt;"", J38*'Alloc-EA'!$C$8,J38)),0))</f>
        <v/>
      </c>
      <c r="N38" s="23" t="str">
        <f>+IF(SUM(L38:M38)&lt;&gt;0,SUM(L38:M38),IF(K38="","",ROUND(IF('Alloc-EA'!$C$8&lt;&gt;"",K38*'Alloc-EA'!$C$8,K38),0)))</f>
        <v/>
      </c>
    </row>
    <row r="39" spans="1:14" s="1" customFormat="1" x14ac:dyDescent="0.15">
      <c r="A39" s="29">
        <f t="shared" si="0"/>
        <v>29</v>
      </c>
      <c r="B39" s="25" t="str">
        <f>+IF('Alloc-EA'!$B39="","",'Alloc-EA'!$B39)</f>
        <v/>
      </c>
      <c r="C39" s="36" t="str">
        <f>+IF('Alloc-EA'!J39="","",IF('Alloc-EA'!H39&lt;&gt;"",'Alloc-EA'!J39*'Alloc-EA'!H39,IF('Alloc-EA'!D$6&lt;&gt;"",'Alloc-EA'!J39*'Alloc-EA'!D$6,'Alloc-EA'!J39*'Alloc-EA'!C$6)))</f>
        <v/>
      </c>
      <c r="D39" s="36" t="str">
        <f>+IF('Alloc-EA'!K39="","",IF('Alloc-EA'!I39&lt;&gt;"",'Alloc-EA'!K39*'Alloc-EA'!I39,IF('Alloc-EA'!E$6&lt;&gt;"",'Alloc-EA'!K39*'Alloc-EA'!E$6,'Alloc-EA'!K39*'Alloc-EA'!$C$6)))</f>
        <v/>
      </c>
      <c r="E39" s="23" t="str">
        <f>+IF(SUM(C39:D39)&lt;&gt;0,SUM(C39:D39),IF('Alloc-EA'!L39="","",IF('Alloc-EA'!H39&lt;&gt;"",'Alloc-EA'!L39*'Alloc-EA'!H39,'Alloc-EA'!L39*'Alloc-EA'!$C$6)))</f>
        <v/>
      </c>
      <c r="F39" s="8" t="str">
        <f>+IF(C39="","",ROUND(IF('Alloc-EA'!D$7&lt;&gt;"",C39*'Alloc-EA'!D$7,IF('Alloc-EA'!C$7&lt;&gt;"",C39*'Alloc-EA'!C$7, C39)),0))</f>
        <v/>
      </c>
      <c r="G39" s="8" t="str">
        <f>+IF(D39="","",ROUND(IF('Alloc-EA'!E$7&lt;&gt;"",D39*'Alloc-EA'!E$7,IF('Alloc-EA'!C$7&lt;&gt;"",D39*'Alloc-EA'!C$7,D39)),0))</f>
        <v/>
      </c>
      <c r="H39" s="23" t="str">
        <f>+IF(SUM(F39:G39)&lt;&gt;0,SUM(F39:G39),IF(E39="","",IF('Alloc-EA'!$C$7&lt;&gt;"",ROUND(E39*'Alloc-EA'!$C$7,0),E39)))</f>
        <v/>
      </c>
      <c r="I39" s="8" t="str">
        <f>+IF(F39="","",ROUND(IF('Alloc-EA'!C39&lt;&gt;"",'Alloc-EA'!C39*F39,IF('Alloc-EA'!D$5&lt;&gt;"",F39*'Alloc-EA'!$D$5,F39*'Alloc-EA'!$C$5)),0))</f>
        <v/>
      </c>
      <c r="J39" s="8" t="str">
        <f>+IF(G39="","",ROUND(IF('Alloc-EA'!D39&lt;&gt;"",'Alloc-EA'!D39*G39,IF('Alloc-EA'!$E$5&lt;&gt;"",G39*'Alloc-EA'!$E$5,G39*'Alloc-EA'!$C$5)),0))</f>
        <v/>
      </c>
      <c r="K39" s="23" t="str">
        <f>+IF(SUM(I39:J39)&lt;&gt;0,SUM(I39:J39),IF(H39="","",IF('Alloc-EA'!C39&lt;&gt;"",H39*'Alloc-EA'!C39,H39*'Alloc-EA'!$C$5)))</f>
        <v/>
      </c>
      <c r="L39" s="8" t="str">
        <f>+IF(I39="","", ROUND(IF('Alloc-EA'!$D$8&lt;&gt;"", I39*'Alloc-EA'!$D$8,IF('Alloc-EA'!$C$8&lt;&gt;"", I39*'Alloc-EA'!$C$8,I39)),0))</f>
        <v/>
      </c>
      <c r="M39" s="8" t="str">
        <f>+IF(J39="","", ROUND(IF('Alloc-EA'!$E$8&lt;&gt;"", J39*'Alloc-EA'!$E$8,IF('Alloc-EA'!$C$8&lt;&gt;"", J39*'Alloc-EA'!$C$8,J39)),0))</f>
        <v/>
      </c>
      <c r="N39" s="23" t="str">
        <f>+IF(SUM(L39:M39)&lt;&gt;0,SUM(L39:M39),IF(K39="","",ROUND(IF('Alloc-EA'!$C$8&lt;&gt;"",K39*'Alloc-EA'!$C$8,K39),0)))</f>
        <v/>
      </c>
    </row>
    <row r="40" spans="1:14" s="1" customFormat="1" x14ac:dyDescent="0.15">
      <c r="A40" s="29">
        <f t="shared" si="0"/>
        <v>30</v>
      </c>
      <c r="B40" s="25" t="str">
        <f>+IF('Alloc-EA'!$B40="","",'Alloc-EA'!$B40)</f>
        <v/>
      </c>
      <c r="C40" s="36" t="str">
        <f>+IF('Alloc-EA'!J40="","",IF('Alloc-EA'!H40&lt;&gt;"",'Alloc-EA'!J40*'Alloc-EA'!H40,IF('Alloc-EA'!D$6&lt;&gt;"",'Alloc-EA'!J40*'Alloc-EA'!D$6,'Alloc-EA'!J40*'Alloc-EA'!C$6)))</f>
        <v/>
      </c>
      <c r="D40" s="36" t="str">
        <f>+IF('Alloc-EA'!K40="","",IF('Alloc-EA'!I40&lt;&gt;"",'Alloc-EA'!K40*'Alloc-EA'!I40,IF('Alloc-EA'!E$6&lt;&gt;"",'Alloc-EA'!K40*'Alloc-EA'!E$6,'Alloc-EA'!K40*'Alloc-EA'!$C$6)))</f>
        <v/>
      </c>
      <c r="E40" s="23" t="str">
        <f>+IF(SUM(C40:D40)&lt;&gt;0,SUM(C40:D40),IF('Alloc-EA'!L40="","",IF('Alloc-EA'!H40&lt;&gt;"",'Alloc-EA'!L40*'Alloc-EA'!H40,'Alloc-EA'!L40*'Alloc-EA'!$C$6)))</f>
        <v/>
      </c>
      <c r="F40" s="8" t="str">
        <f>+IF(C40="","",ROUND(IF('Alloc-EA'!D$7&lt;&gt;"",C40*'Alloc-EA'!D$7,IF('Alloc-EA'!C$7&lt;&gt;"",C40*'Alloc-EA'!C$7, C40)),0))</f>
        <v/>
      </c>
      <c r="G40" s="8" t="str">
        <f>+IF(D40="","",ROUND(IF('Alloc-EA'!E$7&lt;&gt;"",D40*'Alloc-EA'!E$7,IF('Alloc-EA'!C$7&lt;&gt;"",D40*'Alloc-EA'!C$7,D40)),0))</f>
        <v/>
      </c>
      <c r="H40" s="23" t="str">
        <f>+IF(SUM(F40:G40)&lt;&gt;0,SUM(F40:G40),IF(E40="","",IF('Alloc-EA'!$C$7&lt;&gt;"",ROUND(E40*'Alloc-EA'!$C$7,0),E40)))</f>
        <v/>
      </c>
      <c r="I40" s="8" t="str">
        <f>+IF(F40="","",ROUND(IF('Alloc-EA'!C40&lt;&gt;"",'Alloc-EA'!C40*F40,IF('Alloc-EA'!D$5&lt;&gt;"",F40*'Alloc-EA'!$D$5,F40*'Alloc-EA'!$C$5)),0))</f>
        <v/>
      </c>
      <c r="J40" s="8" t="str">
        <f>+IF(G40="","",ROUND(IF('Alloc-EA'!D40&lt;&gt;"",'Alloc-EA'!D40*G40,IF('Alloc-EA'!$E$5&lt;&gt;"",G40*'Alloc-EA'!$E$5,G40*'Alloc-EA'!$C$5)),0))</f>
        <v/>
      </c>
      <c r="K40" s="23" t="str">
        <f>+IF(SUM(I40:J40)&lt;&gt;0,SUM(I40:J40),IF(H40="","",IF('Alloc-EA'!C40&lt;&gt;"",H40*'Alloc-EA'!C40,H40*'Alloc-EA'!$C$5)))</f>
        <v/>
      </c>
      <c r="L40" s="8" t="str">
        <f>+IF(I40="","", ROUND(IF('Alloc-EA'!$D$8&lt;&gt;"", I40*'Alloc-EA'!$D$8,IF('Alloc-EA'!$C$8&lt;&gt;"", I40*'Alloc-EA'!$C$8,I40)),0))</f>
        <v/>
      </c>
      <c r="M40" s="8" t="str">
        <f>+IF(J40="","", ROUND(IF('Alloc-EA'!$E$8&lt;&gt;"", J40*'Alloc-EA'!$E$8,IF('Alloc-EA'!$C$8&lt;&gt;"", J40*'Alloc-EA'!$C$8,J40)),0))</f>
        <v/>
      </c>
      <c r="N40" s="23" t="str">
        <f>+IF(SUM(L40:M40)&lt;&gt;0,SUM(L40:M40),IF(K40="","",ROUND(IF('Alloc-EA'!$C$8&lt;&gt;"",K40*'Alloc-EA'!$C$8,K40),0)))</f>
        <v/>
      </c>
    </row>
    <row r="41" spans="1:14" s="1" customFormat="1" x14ac:dyDescent="0.15">
      <c r="A41" s="29">
        <f t="shared" si="0"/>
        <v>31</v>
      </c>
      <c r="B41" s="25" t="str">
        <f>+IF('Alloc-EA'!$B41="","",'Alloc-EA'!$B41)</f>
        <v/>
      </c>
      <c r="C41" s="36" t="str">
        <f>+IF('Alloc-EA'!J41="","",IF('Alloc-EA'!H41&lt;&gt;"",'Alloc-EA'!J41*'Alloc-EA'!H41,IF('Alloc-EA'!D$6&lt;&gt;"",'Alloc-EA'!J41*'Alloc-EA'!D$6,'Alloc-EA'!J41*'Alloc-EA'!C$6)))</f>
        <v/>
      </c>
      <c r="D41" s="36" t="str">
        <f>+IF('Alloc-EA'!K41="","",IF('Alloc-EA'!I41&lt;&gt;"",'Alloc-EA'!K41*'Alloc-EA'!I41,IF('Alloc-EA'!E$6&lt;&gt;"",'Alloc-EA'!K41*'Alloc-EA'!E$6,'Alloc-EA'!K41*'Alloc-EA'!$C$6)))</f>
        <v/>
      </c>
      <c r="E41" s="23" t="str">
        <f>+IF(SUM(C41:D41)&lt;&gt;0,SUM(C41:D41),IF('Alloc-EA'!L41="","",IF('Alloc-EA'!H41&lt;&gt;"",'Alloc-EA'!L41*'Alloc-EA'!H41,'Alloc-EA'!L41*'Alloc-EA'!$C$6)))</f>
        <v/>
      </c>
      <c r="F41" s="8" t="str">
        <f>+IF(C41="","",ROUND(IF('Alloc-EA'!D$7&lt;&gt;"",C41*'Alloc-EA'!D$7,IF('Alloc-EA'!C$7&lt;&gt;"",C41*'Alloc-EA'!C$7, C41)),0))</f>
        <v/>
      </c>
      <c r="G41" s="8" t="str">
        <f>+IF(D41="","",ROUND(IF('Alloc-EA'!E$7&lt;&gt;"",D41*'Alloc-EA'!E$7,IF('Alloc-EA'!C$7&lt;&gt;"",D41*'Alloc-EA'!C$7,D41)),0))</f>
        <v/>
      </c>
      <c r="H41" s="23" t="str">
        <f>+IF(SUM(F41:G41)&lt;&gt;0,SUM(F41:G41),IF(E41="","",IF('Alloc-EA'!$C$7&lt;&gt;"",ROUND(E41*'Alloc-EA'!$C$7,0),E41)))</f>
        <v/>
      </c>
      <c r="I41" s="8" t="str">
        <f>+IF(F41="","",ROUND(IF('Alloc-EA'!C41&lt;&gt;"",'Alloc-EA'!C41*F41,IF('Alloc-EA'!D$5&lt;&gt;"",F41*'Alloc-EA'!$D$5,F41*'Alloc-EA'!$C$5)),0))</f>
        <v/>
      </c>
      <c r="J41" s="8" t="str">
        <f>+IF(G41="","",ROUND(IF('Alloc-EA'!D41&lt;&gt;"",'Alloc-EA'!D41*G41,IF('Alloc-EA'!$E$5&lt;&gt;"",G41*'Alloc-EA'!$E$5,G41*'Alloc-EA'!$C$5)),0))</f>
        <v/>
      </c>
      <c r="K41" s="23" t="str">
        <f>+IF(SUM(I41:J41)&lt;&gt;0,SUM(I41:J41),IF(H41="","",IF('Alloc-EA'!C41&lt;&gt;"",H41*'Alloc-EA'!C41,H41*'Alloc-EA'!$C$5)))</f>
        <v/>
      </c>
      <c r="L41" s="8" t="str">
        <f>+IF(I41="","", ROUND(IF('Alloc-EA'!$D$8&lt;&gt;"", I41*'Alloc-EA'!$D$8,IF('Alloc-EA'!$C$8&lt;&gt;"", I41*'Alloc-EA'!$C$8,I41)),0))</f>
        <v/>
      </c>
      <c r="M41" s="8" t="str">
        <f>+IF(J41="","", ROUND(IF('Alloc-EA'!$E$8&lt;&gt;"", J41*'Alloc-EA'!$E$8,IF('Alloc-EA'!$C$8&lt;&gt;"", J41*'Alloc-EA'!$C$8,J41)),0))</f>
        <v/>
      </c>
      <c r="N41" s="23" t="str">
        <f>+IF(SUM(L41:M41)&lt;&gt;0,SUM(L41:M41),IF(K41="","",ROUND(IF('Alloc-EA'!$C$8&lt;&gt;"",K41*'Alloc-EA'!$C$8,K41),0)))</f>
        <v/>
      </c>
    </row>
    <row r="42" spans="1:14" s="1" customFormat="1" x14ac:dyDescent="0.15">
      <c r="A42" s="29">
        <f t="shared" si="0"/>
        <v>32</v>
      </c>
      <c r="B42" s="25" t="str">
        <f>+IF('Alloc-EA'!$B42="","",'Alloc-EA'!$B42)</f>
        <v/>
      </c>
      <c r="C42" s="36" t="str">
        <f>+IF('Alloc-EA'!J42="","",IF('Alloc-EA'!H42&lt;&gt;"",'Alloc-EA'!J42*'Alloc-EA'!H42,IF('Alloc-EA'!D$6&lt;&gt;"",'Alloc-EA'!J42*'Alloc-EA'!D$6,'Alloc-EA'!J42*'Alloc-EA'!C$6)))</f>
        <v/>
      </c>
      <c r="D42" s="36" t="str">
        <f>+IF('Alloc-EA'!K42="","",IF('Alloc-EA'!I42&lt;&gt;"",'Alloc-EA'!K42*'Alloc-EA'!I42,IF('Alloc-EA'!E$6&lt;&gt;"",'Alloc-EA'!K42*'Alloc-EA'!E$6,'Alloc-EA'!K42*'Alloc-EA'!$C$6)))</f>
        <v/>
      </c>
      <c r="E42" s="23" t="str">
        <f>+IF(SUM(C42:D42)&lt;&gt;0,SUM(C42:D42),IF('Alloc-EA'!L42="","",IF('Alloc-EA'!H42&lt;&gt;"",'Alloc-EA'!L42*'Alloc-EA'!H42,'Alloc-EA'!L42*'Alloc-EA'!$C$6)))</f>
        <v/>
      </c>
      <c r="F42" s="8" t="str">
        <f>+IF(C42="","",ROUND(IF('Alloc-EA'!D$7&lt;&gt;"",C42*'Alloc-EA'!D$7,IF('Alloc-EA'!C$7&lt;&gt;"",C42*'Alloc-EA'!C$7, C42)),0))</f>
        <v/>
      </c>
      <c r="G42" s="8" t="str">
        <f>+IF(D42="","",ROUND(IF('Alloc-EA'!E$7&lt;&gt;"",D42*'Alloc-EA'!E$7,IF('Alloc-EA'!C$7&lt;&gt;"",D42*'Alloc-EA'!C$7,D42)),0))</f>
        <v/>
      </c>
      <c r="H42" s="23" t="str">
        <f>+IF(SUM(F42:G42)&lt;&gt;0,SUM(F42:G42),IF(E42="","",IF('Alloc-EA'!$C$7&lt;&gt;"",ROUND(E42*'Alloc-EA'!$C$7,0),E42)))</f>
        <v/>
      </c>
      <c r="I42" s="8" t="str">
        <f>+IF(F42="","",ROUND(IF('Alloc-EA'!C42&lt;&gt;"",'Alloc-EA'!C42*F42,IF('Alloc-EA'!D$5&lt;&gt;"",F42*'Alloc-EA'!$D$5,F42*'Alloc-EA'!$C$5)),0))</f>
        <v/>
      </c>
      <c r="J42" s="8" t="str">
        <f>+IF(G42="","",ROUND(IF('Alloc-EA'!D42&lt;&gt;"",'Alloc-EA'!D42*G42,IF('Alloc-EA'!$E$5&lt;&gt;"",G42*'Alloc-EA'!$E$5,G42*'Alloc-EA'!$C$5)),0))</f>
        <v/>
      </c>
      <c r="K42" s="23" t="str">
        <f>+IF(SUM(I42:J42)&lt;&gt;0,SUM(I42:J42),IF(H42="","",IF('Alloc-EA'!C42&lt;&gt;"",H42*'Alloc-EA'!C42,H42*'Alloc-EA'!$C$5)))</f>
        <v/>
      </c>
      <c r="L42" s="8" t="str">
        <f>+IF(I42="","", ROUND(IF('Alloc-EA'!$D$8&lt;&gt;"", I42*'Alloc-EA'!$D$8,IF('Alloc-EA'!$C$8&lt;&gt;"", I42*'Alloc-EA'!$C$8,I42)),0))</f>
        <v/>
      </c>
      <c r="M42" s="8" t="str">
        <f>+IF(J42="","", ROUND(IF('Alloc-EA'!$E$8&lt;&gt;"", J42*'Alloc-EA'!$E$8,IF('Alloc-EA'!$C$8&lt;&gt;"", J42*'Alloc-EA'!$C$8,J42)),0))</f>
        <v/>
      </c>
      <c r="N42" s="23" t="str">
        <f>+IF(SUM(L42:M42)&lt;&gt;0,SUM(L42:M42),IF(K42="","",ROUND(IF('Alloc-EA'!$C$8&lt;&gt;"",K42*'Alloc-EA'!$C$8,K42),0)))</f>
        <v/>
      </c>
    </row>
    <row r="43" spans="1:14" s="1" customFormat="1" x14ac:dyDescent="0.15">
      <c r="A43" s="29">
        <f t="shared" si="0"/>
        <v>33</v>
      </c>
      <c r="B43" s="25" t="str">
        <f>+IF('Alloc-EA'!$B43="","",'Alloc-EA'!$B43)</f>
        <v/>
      </c>
      <c r="C43" s="36" t="str">
        <f>+IF('Alloc-EA'!J43="","",IF('Alloc-EA'!H43&lt;&gt;"",'Alloc-EA'!J43*'Alloc-EA'!H43,IF('Alloc-EA'!D$6&lt;&gt;"",'Alloc-EA'!J43*'Alloc-EA'!D$6,'Alloc-EA'!J43*'Alloc-EA'!C$6)))</f>
        <v/>
      </c>
      <c r="D43" s="36" t="str">
        <f>+IF('Alloc-EA'!K43="","",IF('Alloc-EA'!I43&lt;&gt;"",'Alloc-EA'!K43*'Alloc-EA'!I43,IF('Alloc-EA'!E$6&lt;&gt;"",'Alloc-EA'!K43*'Alloc-EA'!E$6,'Alloc-EA'!K43*'Alloc-EA'!$C$6)))</f>
        <v/>
      </c>
      <c r="E43" s="23" t="str">
        <f>+IF(SUM(C43:D43)&lt;&gt;0,SUM(C43:D43),IF('Alloc-EA'!L43="","",IF('Alloc-EA'!H43&lt;&gt;"",'Alloc-EA'!L43*'Alloc-EA'!H43,'Alloc-EA'!L43*'Alloc-EA'!$C$6)))</f>
        <v/>
      </c>
      <c r="F43" s="8" t="str">
        <f>+IF(C43="","",ROUND(IF('Alloc-EA'!D$7&lt;&gt;"",C43*'Alloc-EA'!D$7,IF('Alloc-EA'!C$7&lt;&gt;"",C43*'Alloc-EA'!C$7, C43)),0))</f>
        <v/>
      </c>
      <c r="G43" s="8" t="str">
        <f>+IF(D43="","",ROUND(IF('Alloc-EA'!E$7&lt;&gt;"",D43*'Alloc-EA'!E$7,IF('Alloc-EA'!C$7&lt;&gt;"",D43*'Alloc-EA'!C$7,D43)),0))</f>
        <v/>
      </c>
      <c r="H43" s="23" t="str">
        <f>+IF(SUM(F43:G43)&lt;&gt;0,SUM(F43:G43),IF(E43="","",IF('Alloc-EA'!$C$7&lt;&gt;"",ROUND(E43*'Alloc-EA'!$C$7,0),E43)))</f>
        <v/>
      </c>
      <c r="I43" s="8" t="str">
        <f>+IF(F43="","",ROUND(IF('Alloc-EA'!C43&lt;&gt;"",'Alloc-EA'!C43*F43,IF('Alloc-EA'!D$5&lt;&gt;"",F43*'Alloc-EA'!$D$5,F43*'Alloc-EA'!$C$5)),0))</f>
        <v/>
      </c>
      <c r="J43" s="8" t="str">
        <f>+IF(G43="","",ROUND(IF('Alloc-EA'!D43&lt;&gt;"",'Alloc-EA'!D43*G43,IF('Alloc-EA'!$E$5&lt;&gt;"",G43*'Alloc-EA'!$E$5,G43*'Alloc-EA'!$C$5)),0))</f>
        <v/>
      </c>
      <c r="K43" s="23" t="str">
        <f>+IF(SUM(I43:J43)&lt;&gt;0,SUM(I43:J43),IF(H43="","",IF('Alloc-EA'!C43&lt;&gt;"",H43*'Alloc-EA'!C43,H43*'Alloc-EA'!$C$5)))</f>
        <v/>
      </c>
      <c r="L43" s="8" t="str">
        <f>+IF(I43="","", ROUND(IF('Alloc-EA'!$D$8&lt;&gt;"", I43*'Alloc-EA'!$D$8,IF('Alloc-EA'!$C$8&lt;&gt;"", I43*'Alloc-EA'!$C$8,I43)),0))</f>
        <v/>
      </c>
      <c r="M43" s="8" t="str">
        <f>+IF(J43="","", ROUND(IF('Alloc-EA'!$E$8&lt;&gt;"", J43*'Alloc-EA'!$E$8,IF('Alloc-EA'!$C$8&lt;&gt;"", J43*'Alloc-EA'!$C$8,J43)),0))</f>
        <v/>
      </c>
      <c r="N43" s="23" t="str">
        <f>+IF(SUM(L43:M43)&lt;&gt;0,SUM(L43:M43),IF(K43="","",ROUND(IF('Alloc-EA'!$C$8&lt;&gt;"",K43*'Alloc-EA'!$C$8,K43),0)))</f>
        <v/>
      </c>
    </row>
    <row r="44" spans="1:14" s="1" customFormat="1" x14ac:dyDescent="0.15">
      <c r="A44" s="29">
        <f t="shared" si="0"/>
        <v>34</v>
      </c>
      <c r="B44" s="25" t="str">
        <f>+IF('Alloc-EA'!$B44="","",'Alloc-EA'!$B44)</f>
        <v/>
      </c>
      <c r="C44" s="36" t="str">
        <f>+IF('Alloc-EA'!J44="","",IF('Alloc-EA'!H44&lt;&gt;"",'Alloc-EA'!J44*'Alloc-EA'!H44,IF('Alloc-EA'!D$6&lt;&gt;"",'Alloc-EA'!J44*'Alloc-EA'!D$6,'Alloc-EA'!J44*'Alloc-EA'!C$6)))</f>
        <v/>
      </c>
      <c r="D44" s="36" t="str">
        <f>+IF('Alloc-EA'!K44="","",IF('Alloc-EA'!I44&lt;&gt;"",'Alloc-EA'!K44*'Alloc-EA'!I44,IF('Alloc-EA'!E$6&lt;&gt;"",'Alloc-EA'!K44*'Alloc-EA'!E$6,'Alloc-EA'!K44*'Alloc-EA'!$C$6)))</f>
        <v/>
      </c>
      <c r="E44" s="23" t="str">
        <f>+IF(SUM(C44:D44)&lt;&gt;0,SUM(C44:D44),IF('Alloc-EA'!L44="","",IF('Alloc-EA'!H44&lt;&gt;"",'Alloc-EA'!L44*'Alloc-EA'!H44,'Alloc-EA'!L44*'Alloc-EA'!$C$6)))</f>
        <v/>
      </c>
      <c r="F44" s="8" t="str">
        <f>+IF(C44="","",ROUND(IF('Alloc-EA'!D$7&lt;&gt;"",C44*'Alloc-EA'!D$7,IF('Alloc-EA'!C$7&lt;&gt;"",C44*'Alloc-EA'!C$7, C44)),0))</f>
        <v/>
      </c>
      <c r="G44" s="8" t="str">
        <f>+IF(D44="","",ROUND(IF('Alloc-EA'!E$7&lt;&gt;"",D44*'Alloc-EA'!E$7,IF('Alloc-EA'!C$7&lt;&gt;"",D44*'Alloc-EA'!C$7,D44)),0))</f>
        <v/>
      </c>
      <c r="H44" s="23" t="str">
        <f>+IF(SUM(F44:G44)&lt;&gt;0,SUM(F44:G44),IF(E44="","",IF('Alloc-EA'!$C$7&lt;&gt;"",ROUND(E44*'Alloc-EA'!$C$7,0),E44)))</f>
        <v/>
      </c>
      <c r="I44" s="8" t="str">
        <f>+IF(F44="","",ROUND(IF('Alloc-EA'!C44&lt;&gt;"",'Alloc-EA'!C44*F44,IF('Alloc-EA'!D$5&lt;&gt;"",F44*'Alloc-EA'!$D$5,F44*'Alloc-EA'!$C$5)),0))</f>
        <v/>
      </c>
      <c r="J44" s="8" t="str">
        <f>+IF(G44="","",ROUND(IF('Alloc-EA'!D44&lt;&gt;"",'Alloc-EA'!D44*G44,IF('Alloc-EA'!$E$5&lt;&gt;"",G44*'Alloc-EA'!$E$5,G44*'Alloc-EA'!$C$5)),0))</f>
        <v/>
      </c>
      <c r="K44" s="23" t="str">
        <f>+IF(SUM(I44:J44)&lt;&gt;0,SUM(I44:J44),IF(H44="","",IF('Alloc-EA'!C44&lt;&gt;"",H44*'Alloc-EA'!C44,H44*'Alloc-EA'!$C$5)))</f>
        <v/>
      </c>
      <c r="L44" s="8" t="str">
        <f>+IF(I44="","", ROUND(IF('Alloc-EA'!$D$8&lt;&gt;"", I44*'Alloc-EA'!$D$8,IF('Alloc-EA'!$C$8&lt;&gt;"", I44*'Alloc-EA'!$C$8,I44)),0))</f>
        <v/>
      </c>
      <c r="M44" s="8" t="str">
        <f>+IF(J44="","", ROUND(IF('Alloc-EA'!$E$8&lt;&gt;"", J44*'Alloc-EA'!$E$8,IF('Alloc-EA'!$C$8&lt;&gt;"", J44*'Alloc-EA'!$C$8,J44)),0))</f>
        <v/>
      </c>
      <c r="N44" s="23" t="str">
        <f>+IF(SUM(L44:M44)&lt;&gt;0,SUM(L44:M44),IF(K44="","",ROUND(IF('Alloc-EA'!$C$8&lt;&gt;"",K44*'Alloc-EA'!$C$8,K44),0)))</f>
        <v/>
      </c>
    </row>
    <row r="45" spans="1:14" s="1" customFormat="1" x14ac:dyDescent="0.15">
      <c r="A45" s="29">
        <f t="shared" si="0"/>
        <v>35</v>
      </c>
      <c r="B45" s="25" t="str">
        <f>+IF('Alloc-EA'!$B45="","",'Alloc-EA'!$B45)</f>
        <v/>
      </c>
      <c r="C45" s="36" t="str">
        <f>+IF('Alloc-EA'!J45="","",IF('Alloc-EA'!H45&lt;&gt;"",'Alloc-EA'!J45*'Alloc-EA'!H45,IF('Alloc-EA'!D$6&lt;&gt;"",'Alloc-EA'!J45*'Alloc-EA'!D$6,'Alloc-EA'!J45*'Alloc-EA'!C$6)))</f>
        <v/>
      </c>
      <c r="D45" s="36" t="str">
        <f>+IF('Alloc-EA'!K45="","",IF('Alloc-EA'!I45&lt;&gt;"",'Alloc-EA'!K45*'Alloc-EA'!I45,IF('Alloc-EA'!E$6&lt;&gt;"",'Alloc-EA'!K45*'Alloc-EA'!E$6,'Alloc-EA'!K45*'Alloc-EA'!$C$6)))</f>
        <v/>
      </c>
      <c r="E45" s="23" t="str">
        <f>+IF(SUM(C45:D45)&lt;&gt;0,SUM(C45:D45),IF('Alloc-EA'!L45="","",IF('Alloc-EA'!H45&lt;&gt;"",'Alloc-EA'!L45*'Alloc-EA'!H45,'Alloc-EA'!L45*'Alloc-EA'!$C$6)))</f>
        <v/>
      </c>
      <c r="F45" s="8" t="str">
        <f>+IF(C45="","",ROUND(IF('Alloc-EA'!D$7&lt;&gt;"",C45*'Alloc-EA'!D$7,IF('Alloc-EA'!C$7&lt;&gt;"",C45*'Alloc-EA'!C$7, C45)),0))</f>
        <v/>
      </c>
      <c r="G45" s="8" t="str">
        <f>+IF(D45="","",ROUND(IF('Alloc-EA'!E$7&lt;&gt;"",D45*'Alloc-EA'!E$7,IF('Alloc-EA'!C$7&lt;&gt;"",D45*'Alloc-EA'!C$7,D45)),0))</f>
        <v/>
      </c>
      <c r="H45" s="23" t="str">
        <f>+IF(SUM(F45:G45)&lt;&gt;0,SUM(F45:G45),IF(E45="","",IF('Alloc-EA'!$C$7&lt;&gt;"",ROUND(E45*'Alloc-EA'!$C$7,0),E45)))</f>
        <v/>
      </c>
      <c r="I45" s="8" t="str">
        <f>+IF(F45="","",ROUND(IF('Alloc-EA'!C45&lt;&gt;"",'Alloc-EA'!C45*F45,IF('Alloc-EA'!D$5&lt;&gt;"",F45*'Alloc-EA'!$D$5,F45*'Alloc-EA'!$C$5)),0))</f>
        <v/>
      </c>
      <c r="J45" s="8" t="str">
        <f>+IF(G45="","",ROUND(IF('Alloc-EA'!D45&lt;&gt;"",'Alloc-EA'!D45*G45,IF('Alloc-EA'!$E$5&lt;&gt;"",G45*'Alloc-EA'!$E$5,G45*'Alloc-EA'!$C$5)),0))</f>
        <v/>
      </c>
      <c r="K45" s="23" t="str">
        <f>+IF(SUM(I45:J45)&lt;&gt;0,SUM(I45:J45),IF(H45="","",IF('Alloc-EA'!C45&lt;&gt;"",H45*'Alloc-EA'!C45,H45*'Alloc-EA'!$C$5)))</f>
        <v/>
      </c>
      <c r="L45" s="8" t="str">
        <f>+IF(I45="","", ROUND(IF('Alloc-EA'!$D$8&lt;&gt;"", I45*'Alloc-EA'!$D$8,IF('Alloc-EA'!$C$8&lt;&gt;"", I45*'Alloc-EA'!$C$8,I45)),0))</f>
        <v/>
      </c>
      <c r="M45" s="8" t="str">
        <f>+IF(J45="","", ROUND(IF('Alloc-EA'!$E$8&lt;&gt;"", J45*'Alloc-EA'!$E$8,IF('Alloc-EA'!$C$8&lt;&gt;"", J45*'Alloc-EA'!$C$8,J45)),0))</f>
        <v/>
      </c>
      <c r="N45" s="23" t="str">
        <f>+IF(SUM(L45:M45)&lt;&gt;0,SUM(L45:M45),IF(K45="","",ROUND(IF('Alloc-EA'!$C$8&lt;&gt;"",K45*'Alloc-EA'!$C$8,K45),0)))</f>
        <v/>
      </c>
    </row>
    <row r="46" spans="1:14" s="1" customFormat="1" x14ac:dyDescent="0.15">
      <c r="A46" s="29">
        <f t="shared" si="0"/>
        <v>36</v>
      </c>
      <c r="B46" s="25" t="str">
        <f>+IF('Alloc-EA'!$B46="","",'Alloc-EA'!$B46)</f>
        <v/>
      </c>
      <c r="C46" s="36" t="str">
        <f>+IF('Alloc-EA'!J46="","",IF('Alloc-EA'!H46&lt;&gt;"",'Alloc-EA'!J46*'Alloc-EA'!H46,IF('Alloc-EA'!D$6&lt;&gt;"",'Alloc-EA'!J46*'Alloc-EA'!D$6,'Alloc-EA'!J46*'Alloc-EA'!C$6)))</f>
        <v/>
      </c>
      <c r="D46" s="36" t="str">
        <f>+IF('Alloc-EA'!K46="","",IF('Alloc-EA'!I46&lt;&gt;"",'Alloc-EA'!K46*'Alloc-EA'!I46,IF('Alloc-EA'!E$6&lt;&gt;"",'Alloc-EA'!K46*'Alloc-EA'!E$6,'Alloc-EA'!K46*'Alloc-EA'!$C$6)))</f>
        <v/>
      </c>
      <c r="E46" s="23" t="str">
        <f>+IF(SUM(C46:D46)&lt;&gt;0,SUM(C46:D46),IF('Alloc-EA'!L46="","",IF('Alloc-EA'!H46&lt;&gt;"",'Alloc-EA'!L46*'Alloc-EA'!H46,'Alloc-EA'!L46*'Alloc-EA'!$C$6)))</f>
        <v/>
      </c>
      <c r="F46" s="8" t="str">
        <f>+IF(C46="","",ROUND(IF('Alloc-EA'!D$7&lt;&gt;"",C46*'Alloc-EA'!D$7,IF('Alloc-EA'!C$7&lt;&gt;"",C46*'Alloc-EA'!C$7, C46)),0))</f>
        <v/>
      </c>
      <c r="G46" s="8" t="str">
        <f>+IF(D46="","",ROUND(IF('Alloc-EA'!E$7&lt;&gt;"",D46*'Alloc-EA'!E$7,IF('Alloc-EA'!C$7&lt;&gt;"",D46*'Alloc-EA'!C$7,D46)),0))</f>
        <v/>
      </c>
      <c r="H46" s="23" t="str">
        <f>+IF(SUM(F46:G46)&lt;&gt;0,SUM(F46:G46),IF(E46="","",IF('Alloc-EA'!$C$7&lt;&gt;"",ROUND(E46*'Alloc-EA'!$C$7,0),E46)))</f>
        <v/>
      </c>
      <c r="I46" s="8" t="str">
        <f>+IF(F46="","",ROUND(IF('Alloc-EA'!C46&lt;&gt;"",'Alloc-EA'!C46*F46,IF('Alloc-EA'!D$5&lt;&gt;"",F46*'Alloc-EA'!$D$5,F46*'Alloc-EA'!$C$5)),0))</f>
        <v/>
      </c>
      <c r="J46" s="8" t="str">
        <f>+IF(G46="","",ROUND(IF('Alloc-EA'!D46&lt;&gt;"",'Alloc-EA'!D46*G46,IF('Alloc-EA'!$E$5&lt;&gt;"",G46*'Alloc-EA'!$E$5,G46*'Alloc-EA'!$C$5)),0))</f>
        <v/>
      </c>
      <c r="K46" s="23" t="str">
        <f>+IF(SUM(I46:J46)&lt;&gt;0,SUM(I46:J46),IF(H46="","",IF('Alloc-EA'!C46&lt;&gt;"",H46*'Alloc-EA'!C46,H46*'Alloc-EA'!$C$5)))</f>
        <v/>
      </c>
      <c r="L46" s="8" t="str">
        <f>+IF(I46="","", ROUND(IF('Alloc-EA'!$D$8&lt;&gt;"", I46*'Alloc-EA'!$D$8,IF('Alloc-EA'!$C$8&lt;&gt;"", I46*'Alloc-EA'!$C$8,I46)),0))</f>
        <v/>
      </c>
      <c r="M46" s="8" t="str">
        <f>+IF(J46="","", ROUND(IF('Alloc-EA'!$E$8&lt;&gt;"", J46*'Alloc-EA'!$E$8,IF('Alloc-EA'!$C$8&lt;&gt;"", J46*'Alloc-EA'!$C$8,J46)),0))</f>
        <v/>
      </c>
      <c r="N46" s="23" t="str">
        <f>+IF(SUM(L46:M46)&lt;&gt;0,SUM(L46:M46),IF(K46="","",ROUND(IF('Alloc-EA'!$C$8&lt;&gt;"",K46*'Alloc-EA'!$C$8,K46),0)))</f>
        <v/>
      </c>
    </row>
    <row r="47" spans="1:14" s="1" customFormat="1" x14ac:dyDescent="0.15">
      <c r="A47" s="29">
        <f t="shared" si="0"/>
        <v>37</v>
      </c>
      <c r="B47" s="25" t="str">
        <f>+IF('Alloc-EA'!$B47="","",'Alloc-EA'!$B47)</f>
        <v/>
      </c>
      <c r="C47" s="36" t="str">
        <f>+IF('Alloc-EA'!J47="","",IF('Alloc-EA'!H47&lt;&gt;"",'Alloc-EA'!J47*'Alloc-EA'!H47,IF('Alloc-EA'!D$6&lt;&gt;"",'Alloc-EA'!J47*'Alloc-EA'!D$6,'Alloc-EA'!J47*'Alloc-EA'!C$6)))</f>
        <v/>
      </c>
      <c r="D47" s="36" t="str">
        <f>+IF('Alloc-EA'!K47="","",IF('Alloc-EA'!I47&lt;&gt;"",'Alloc-EA'!K47*'Alloc-EA'!I47,IF('Alloc-EA'!E$6&lt;&gt;"",'Alloc-EA'!K47*'Alloc-EA'!E$6,'Alloc-EA'!K47*'Alloc-EA'!$C$6)))</f>
        <v/>
      </c>
      <c r="E47" s="23" t="str">
        <f>+IF(SUM(C47:D47)&lt;&gt;0,SUM(C47:D47),IF('Alloc-EA'!L47="","",IF('Alloc-EA'!H47&lt;&gt;"",'Alloc-EA'!L47*'Alloc-EA'!H47,'Alloc-EA'!L47*'Alloc-EA'!$C$6)))</f>
        <v/>
      </c>
      <c r="F47" s="8" t="str">
        <f>+IF(C47="","",ROUND(IF('Alloc-EA'!D$7&lt;&gt;"",C47*'Alloc-EA'!D$7,IF('Alloc-EA'!C$7&lt;&gt;"",C47*'Alloc-EA'!C$7, C47)),0))</f>
        <v/>
      </c>
      <c r="G47" s="8" t="str">
        <f>+IF(D47="","",ROUND(IF('Alloc-EA'!E$7&lt;&gt;"",D47*'Alloc-EA'!E$7,IF('Alloc-EA'!C$7&lt;&gt;"",D47*'Alloc-EA'!C$7,D47)),0))</f>
        <v/>
      </c>
      <c r="H47" s="23" t="str">
        <f>+IF(SUM(F47:G47)&lt;&gt;0,SUM(F47:G47),IF(E47="","",IF('Alloc-EA'!$C$7&lt;&gt;"",ROUND(E47*'Alloc-EA'!$C$7,0),E47)))</f>
        <v/>
      </c>
      <c r="I47" s="8" t="str">
        <f>+IF(F47="","",ROUND(IF('Alloc-EA'!C47&lt;&gt;"",'Alloc-EA'!C47*F47,IF('Alloc-EA'!D$5&lt;&gt;"",F47*'Alloc-EA'!$D$5,F47*'Alloc-EA'!$C$5)),0))</f>
        <v/>
      </c>
      <c r="J47" s="8" t="str">
        <f>+IF(G47="","",ROUND(IF('Alloc-EA'!D47&lt;&gt;"",'Alloc-EA'!D47*G47,IF('Alloc-EA'!$E$5&lt;&gt;"",G47*'Alloc-EA'!$E$5,G47*'Alloc-EA'!$C$5)),0))</f>
        <v/>
      </c>
      <c r="K47" s="23" t="str">
        <f>+IF(SUM(I47:J47)&lt;&gt;0,SUM(I47:J47),IF(H47="","",IF('Alloc-EA'!C47&lt;&gt;"",H47*'Alloc-EA'!C47,H47*'Alloc-EA'!$C$5)))</f>
        <v/>
      </c>
      <c r="L47" s="8" t="str">
        <f>+IF(I47="","", ROUND(IF('Alloc-EA'!$D$8&lt;&gt;"", I47*'Alloc-EA'!$D$8,IF('Alloc-EA'!$C$8&lt;&gt;"", I47*'Alloc-EA'!$C$8,I47)),0))</f>
        <v/>
      </c>
      <c r="M47" s="8" t="str">
        <f>+IF(J47="","", ROUND(IF('Alloc-EA'!$E$8&lt;&gt;"", J47*'Alloc-EA'!$E$8,IF('Alloc-EA'!$C$8&lt;&gt;"", J47*'Alloc-EA'!$C$8,J47)),0))</f>
        <v/>
      </c>
      <c r="N47" s="23" t="str">
        <f>+IF(SUM(L47:M47)&lt;&gt;0,SUM(L47:M47),IF(K47="","",ROUND(IF('Alloc-EA'!$C$8&lt;&gt;"",K47*'Alloc-EA'!$C$8,K47),0)))</f>
        <v/>
      </c>
    </row>
    <row r="48" spans="1:14" s="1" customFormat="1" x14ac:dyDescent="0.15">
      <c r="A48" s="29">
        <f t="shared" si="0"/>
        <v>38</v>
      </c>
      <c r="B48" s="25" t="str">
        <f>+IF('Alloc-EA'!$B48="","",'Alloc-EA'!$B48)</f>
        <v/>
      </c>
      <c r="C48" s="36" t="str">
        <f>+IF('Alloc-EA'!J48="","",IF('Alloc-EA'!H48&lt;&gt;"",'Alloc-EA'!J48*'Alloc-EA'!H48,IF('Alloc-EA'!D$6&lt;&gt;"",'Alloc-EA'!J48*'Alloc-EA'!D$6,'Alloc-EA'!J48*'Alloc-EA'!C$6)))</f>
        <v/>
      </c>
      <c r="D48" s="36" t="str">
        <f>+IF('Alloc-EA'!K48="","",IF('Alloc-EA'!I48&lt;&gt;"",'Alloc-EA'!K48*'Alloc-EA'!I48,IF('Alloc-EA'!E$6&lt;&gt;"",'Alloc-EA'!K48*'Alloc-EA'!E$6,'Alloc-EA'!K48*'Alloc-EA'!$C$6)))</f>
        <v/>
      </c>
      <c r="E48" s="23" t="str">
        <f>+IF(SUM(C48:D48)&lt;&gt;0,SUM(C48:D48),IF('Alloc-EA'!L48="","",IF('Alloc-EA'!H48&lt;&gt;"",'Alloc-EA'!L48*'Alloc-EA'!H48,'Alloc-EA'!L48*'Alloc-EA'!$C$6)))</f>
        <v/>
      </c>
      <c r="F48" s="8" t="str">
        <f>+IF(C48="","",ROUND(IF('Alloc-EA'!D$7&lt;&gt;"",C48*'Alloc-EA'!D$7,IF('Alloc-EA'!C$7&lt;&gt;"",C48*'Alloc-EA'!C$7, C48)),0))</f>
        <v/>
      </c>
      <c r="G48" s="8" t="str">
        <f>+IF(D48="","",ROUND(IF('Alloc-EA'!E$7&lt;&gt;"",D48*'Alloc-EA'!E$7,IF('Alloc-EA'!C$7&lt;&gt;"",D48*'Alloc-EA'!C$7,D48)),0))</f>
        <v/>
      </c>
      <c r="H48" s="23" t="str">
        <f>+IF(SUM(F48:G48)&lt;&gt;0,SUM(F48:G48),IF(E48="","",IF('Alloc-EA'!$C$7&lt;&gt;"",ROUND(E48*'Alloc-EA'!$C$7,0),E48)))</f>
        <v/>
      </c>
      <c r="I48" s="8" t="str">
        <f>+IF(F48="","",ROUND(IF('Alloc-EA'!C48&lt;&gt;"",'Alloc-EA'!C48*F48,IF('Alloc-EA'!D$5&lt;&gt;"",F48*'Alloc-EA'!$D$5,F48*'Alloc-EA'!$C$5)),0))</f>
        <v/>
      </c>
      <c r="J48" s="8" t="str">
        <f>+IF(G48="","",ROUND(IF('Alloc-EA'!D48&lt;&gt;"",'Alloc-EA'!D48*G48,IF('Alloc-EA'!$E$5&lt;&gt;"",G48*'Alloc-EA'!$E$5,G48*'Alloc-EA'!$C$5)),0))</f>
        <v/>
      </c>
      <c r="K48" s="23" t="str">
        <f>+IF(SUM(I48:J48)&lt;&gt;0,SUM(I48:J48),IF(H48="","",IF('Alloc-EA'!C48&lt;&gt;"",H48*'Alloc-EA'!C48,H48*'Alloc-EA'!$C$5)))</f>
        <v/>
      </c>
      <c r="L48" s="8" t="str">
        <f>+IF(I48="","", ROUND(IF('Alloc-EA'!$D$8&lt;&gt;"", I48*'Alloc-EA'!$D$8,IF('Alloc-EA'!$C$8&lt;&gt;"", I48*'Alloc-EA'!$C$8,I48)),0))</f>
        <v/>
      </c>
      <c r="M48" s="8" t="str">
        <f>+IF(J48="","", ROUND(IF('Alloc-EA'!$E$8&lt;&gt;"", J48*'Alloc-EA'!$E$8,IF('Alloc-EA'!$C$8&lt;&gt;"", J48*'Alloc-EA'!$C$8,J48)),0))</f>
        <v/>
      </c>
      <c r="N48" s="23" t="str">
        <f>+IF(SUM(L48:M48)&lt;&gt;0,SUM(L48:M48),IF(K48="","",ROUND(IF('Alloc-EA'!$C$8&lt;&gt;"",K48*'Alloc-EA'!$C$8,K48),0)))</f>
        <v/>
      </c>
    </row>
    <row r="49" spans="1:19" s="1" customFormat="1" x14ac:dyDescent="0.15">
      <c r="A49" s="29">
        <f t="shared" si="0"/>
        <v>39</v>
      </c>
      <c r="B49" s="25" t="str">
        <f>+IF('Alloc-EA'!$B49="","",'Alloc-EA'!$B49)</f>
        <v/>
      </c>
      <c r="C49" s="36" t="str">
        <f>+IF('Alloc-EA'!J49="","",IF('Alloc-EA'!H49&lt;&gt;"",'Alloc-EA'!J49*'Alloc-EA'!H49,IF('Alloc-EA'!D$6&lt;&gt;"",'Alloc-EA'!J49*'Alloc-EA'!D$6,'Alloc-EA'!J49*'Alloc-EA'!C$6)))</f>
        <v/>
      </c>
      <c r="D49" s="36" t="str">
        <f>+IF('Alloc-EA'!K49="","",IF('Alloc-EA'!I49&lt;&gt;"",'Alloc-EA'!K49*'Alloc-EA'!I49,IF('Alloc-EA'!E$6&lt;&gt;"",'Alloc-EA'!K49*'Alloc-EA'!E$6,'Alloc-EA'!K49*'Alloc-EA'!$C$6)))</f>
        <v/>
      </c>
      <c r="E49" s="23" t="str">
        <f>+IF(SUM(C49:D49)&lt;&gt;0,SUM(C49:D49),IF('Alloc-EA'!L49="","",IF('Alloc-EA'!H49&lt;&gt;"",'Alloc-EA'!L49*'Alloc-EA'!H49,'Alloc-EA'!L49*'Alloc-EA'!$C$6)))</f>
        <v/>
      </c>
      <c r="F49" s="8" t="str">
        <f>+IF(C49="","",ROUND(IF('Alloc-EA'!D$7&lt;&gt;"",C49*'Alloc-EA'!D$7,IF('Alloc-EA'!C$7&lt;&gt;"",C49*'Alloc-EA'!C$7, C49)),0))</f>
        <v/>
      </c>
      <c r="G49" s="8" t="str">
        <f>+IF(D49="","",ROUND(IF('Alloc-EA'!E$7&lt;&gt;"",D49*'Alloc-EA'!E$7,IF('Alloc-EA'!C$7&lt;&gt;"",D49*'Alloc-EA'!C$7,D49)),0))</f>
        <v/>
      </c>
      <c r="H49" s="23" t="str">
        <f>+IF(SUM(F49:G49)&lt;&gt;0,SUM(F49:G49),IF(E49="","",IF('Alloc-EA'!$C$7&lt;&gt;"",ROUND(E49*'Alloc-EA'!$C$7,0),E49)))</f>
        <v/>
      </c>
      <c r="I49" s="8" t="str">
        <f>+IF(F49="","",ROUND(IF('Alloc-EA'!C49&lt;&gt;"",'Alloc-EA'!C49*F49,IF('Alloc-EA'!D$5&lt;&gt;"",F49*'Alloc-EA'!$D$5,F49*'Alloc-EA'!$C$5)),0))</f>
        <v/>
      </c>
      <c r="J49" s="8" t="str">
        <f>+IF(G49="","",ROUND(IF('Alloc-EA'!D49&lt;&gt;"",'Alloc-EA'!D49*G49,IF('Alloc-EA'!$E$5&lt;&gt;"",G49*'Alloc-EA'!$E$5,G49*'Alloc-EA'!$C$5)),0))</f>
        <v/>
      </c>
      <c r="K49" s="23" t="str">
        <f>+IF(SUM(I49:J49)&lt;&gt;0,SUM(I49:J49),IF(H49="","",IF('Alloc-EA'!C49&lt;&gt;"",H49*'Alloc-EA'!C49,H49*'Alloc-EA'!$C$5)))</f>
        <v/>
      </c>
      <c r="L49" s="8" t="str">
        <f>+IF(I49="","", ROUND(IF('Alloc-EA'!$D$8&lt;&gt;"", I49*'Alloc-EA'!$D$8,IF('Alloc-EA'!$C$8&lt;&gt;"", I49*'Alloc-EA'!$C$8,I49)),0))</f>
        <v/>
      </c>
      <c r="M49" s="8" t="str">
        <f>+IF(J49="","", ROUND(IF('Alloc-EA'!$E$8&lt;&gt;"", J49*'Alloc-EA'!$E$8,IF('Alloc-EA'!$C$8&lt;&gt;"", J49*'Alloc-EA'!$C$8,J49)),0))</f>
        <v/>
      </c>
      <c r="N49" s="23" t="str">
        <f>+IF(SUM(L49:M49)&lt;&gt;0,SUM(L49:M49),IF(K49="","",ROUND(IF('Alloc-EA'!$C$8&lt;&gt;"",K49*'Alloc-EA'!$C$8,K49),0)))</f>
        <v/>
      </c>
    </row>
    <row r="50" spans="1:19" s="1" customFormat="1" x14ac:dyDescent="0.15">
      <c r="A50" s="29">
        <f t="shared" si="0"/>
        <v>40</v>
      </c>
      <c r="B50" s="25" t="str">
        <f>+IF('Alloc-EA'!$B50="","",'Alloc-EA'!$B50)</f>
        <v/>
      </c>
      <c r="C50" s="36" t="str">
        <f>+IF('Alloc-EA'!J50="","",IF('Alloc-EA'!H50&lt;&gt;"",'Alloc-EA'!J50*'Alloc-EA'!H50,IF('Alloc-EA'!D$6&lt;&gt;"",'Alloc-EA'!J50*'Alloc-EA'!D$6,'Alloc-EA'!J50*'Alloc-EA'!C$6)))</f>
        <v/>
      </c>
      <c r="D50" s="36" t="str">
        <f>+IF('Alloc-EA'!K50="","",IF('Alloc-EA'!I50&lt;&gt;"",'Alloc-EA'!K50*'Alloc-EA'!I50,IF('Alloc-EA'!E$6&lt;&gt;"",'Alloc-EA'!K50*'Alloc-EA'!E$6,'Alloc-EA'!K50*'Alloc-EA'!$C$6)))</f>
        <v/>
      </c>
      <c r="E50" s="23" t="str">
        <f>+IF(SUM(C50:D50)&lt;&gt;0,SUM(C50:D50),IF('Alloc-EA'!L50="","",IF('Alloc-EA'!H50&lt;&gt;"",'Alloc-EA'!L50*'Alloc-EA'!H50,'Alloc-EA'!L50*'Alloc-EA'!$C$6)))</f>
        <v/>
      </c>
      <c r="F50" s="8" t="str">
        <f>+IF(C50="","",ROUND(IF('Alloc-EA'!D$7&lt;&gt;"",C50*'Alloc-EA'!D$7,IF('Alloc-EA'!C$7&lt;&gt;"",C50*'Alloc-EA'!C$7, C50)),0))</f>
        <v/>
      </c>
      <c r="G50" s="8" t="str">
        <f>+IF(D50="","",ROUND(IF('Alloc-EA'!E$7&lt;&gt;"",D50*'Alloc-EA'!E$7,IF('Alloc-EA'!C$7&lt;&gt;"",D50*'Alloc-EA'!C$7,D50)),0))</f>
        <v/>
      </c>
      <c r="H50" s="23" t="str">
        <f>+IF(SUM(F50:G50)&lt;&gt;0,SUM(F50:G50),IF(E50="","",IF('Alloc-EA'!$C$7&lt;&gt;"",ROUND(E50*'Alloc-EA'!$C$7,0),E50)))</f>
        <v/>
      </c>
      <c r="I50" s="8" t="str">
        <f>+IF(F50="","",ROUND(IF('Alloc-EA'!C50&lt;&gt;"",'Alloc-EA'!C50*F50,IF('Alloc-EA'!D$5&lt;&gt;"",F50*'Alloc-EA'!$D$5,F50*'Alloc-EA'!$C$5)),0))</f>
        <v/>
      </c>
      <c r="J50" s="8" t="str">
        <f>+IF(G50="","",ROUND(IF('Alloc-EA'!D50&lt;&gt;"",'Alloc-EA'!D50*G50,IF('Alloc-EA'!$E$5&lt;&gt;"",G50*'Alloc-EA'!$E$5,G50*'Alloc-EA'!$C$5)),0))</f>
        <v/>
      </c>
      <c r="K50" s="23" t="str">
        <f>+IF(SUM(I50:J50)&lt;&gt;0,SUM(I50:J50),IF(H50="","",IF('Alloc-EA'!C50&lt;&gt;"",H50*'Alloc-EA'!C50,H50*'Alloc-EA'!$C$5)))</f>
        <v/>
      </c>
      <c r="L50" s="8" t="str">
        <f>+IF(I50="","", ROUND(IF('Alloc-EA'!$D$8&lt;&gt;"", I50*'Alloc-EA'!$D$8,IF('Alloc-EA'!$C$8&lt;&gt;"", I50*'Alloc-EA'!$C$8,I50)),0))</f>
        <v/>
      </c>
      <c r="M50" s="8" t="str">
        <f>+IF(J50="","", ROUND(IF('Alloc-EA'!$E$8&lt;&gt;"", J50*'Alloc-EA'!$E$8,IF('Alloc-EA'!$C$8&lt;&gt;"", J50*'Alloc-EA'!$C$8,J50)),0))</f>
        <v/>
      </c>
      <c r="N50" s="23" t="str">
        <f>+IF(SUM(L50:M50)&lt;&gt;0,SUM(L50:M50),IF(K50="","",ROUND(IF('Alloc-EA'!$C$8&lt;&gt;"",K50*'Alloc-EA'!$C$8,K50),0)))</f>
        <v/>
      </c>
    </row>
    <row r="51" spans="1:19" s="1" customFormat="1" x14ac:dyDescent="0.15">
      <c r="A51" s="29">
        <f t="shared" si="0"/>
        <v>41</v>
      </c>
      <c r="B51" s="25" t="str">
        <f>+IF('Alloc-EA'!$B51="","",'Alloc-EA'!$B51)</f>
        <v/>
      </c>
      <c r="C51" s="36" t="str">
        <f>+IF('Alloc-EA'!J51="","",IF('Alloc-EA'!H51&lt;&gt;"",'Alloc-EA'!J51*'Alloc-EA'!H51,IF('Alloc-EA'!D$6&lt;&gt;"",'Alloc-EA'!J51*'Alloc-EA'!D$6,'Alloc-EA'!J51*'Alloc-EA'!C$6)))</f>
        <v/>
      </c>
      <c r="D51" s="36" t="str">
        <f>+IF('Alloc-EA'!K51="","",IF('Alloc-EA'!I51&lt;&gt;"",'Alloc-EA'!K51*'Alloc-EA'!I51,IF('Alloc-EA'!E$6&lt;&gt;"",'Alloc-EA'!K51*'Alloc-EA'!E$6,'Alloc-EA'!K51*'Alloc-EA'!$C$6)))</f>
        <v/>
      </c>
      <c r="E51" s="23" t="str">
        <f>+IF(SUM(C51:D51)&lt;&gt;0,SUM(C51:D51),IF('Alloc-EA'!L51="","",IF('Alloc-EA'!H51&lt;&gt;"",'Alloc-EA'!L51*'Alloc-EA'!H51,'Alloc-EA'!L51*'Alloc-EA'!$C$6)))</f>
        <v/>
      </c>
      <c r="F51" s="8" t="str">
        <f>+IF(C51="","",ROUND(IF('Alloc-EA'!D$7&lt;&gt;"",C51*'Alloc-EA'!D$7,IF('Alloc-EA'!C$7&lt;&gt;"",C51*'Alloc-EA'!C$7, C51)),0))</f>
        <v/>
      </c>
      <c r="G51" s="8" t="str">
        <f>+IF(D51="","",ROUND(IF('Alloc-EA'!E$7&lt;&gt;"",D51*'Alloc-EA'!E$7,IF('Alloc-EA'!C$7&lt;&gt;"",D51*'Alloc-EA'!C$7,D51)),0))</f>
        <v/>
      </c>
      <c r="H51" s="23" t="str">
        <f>+IF(SUM(F51:G51)&lt;&gt;0,SUM(F51:G51),IF(E51="","",IF('Alloc-EA'!$C$7&lt;&gt;"",ROUND(E51*'Alloc-EA'!$C$7,0),E51)))</f>
        <v/>
      </c>
      <c r="I51" s="8" t="str">
        <f>+IF(F51="","",ROUND(IF('Alloc-EA'!C51&lt;&gt;"",'Alloc-EA'!C51*F51,IF('Alloc-EA'!D$5&lt;&gt;"",F51*'Alloc-EA'!$D$5,F51*'Alloc-EA'!$C$5)),0))</f>
        <v/>
      </c>
      <c r="J51" s="8" t="str">
        <f>+IF(G51="","",ROUND(IF('Alloc-EA'!D51&lt;&gt;"",'Alloc-EA'!D51*G51,IF('Alloc-EA'!$E$5&lt;&gt;"",G51*'Alloc-EA'!$E$5,G51*'Alloc-EA'!$C$5)),0))</f>
        <v/>
      </c>
      <c r="K51" s="23" t="str">
        <f>+IF(SUM(I51:J51)&lt;&gt;0,SUM(I51:J51),IF(H51="","",IF('Alloc-EA'!C51&lt;&gt;"",H51*'Alloc-EA'!C51,H51*'Alloc-EA'!$C$5)))</f>
        <v/>
      </c>
      <c r="L51" s="8" t="str">
        <f>+IF(I51="","", ROUND(IF('Alloc-EA'!$D$8&lt;&gt;"", I51*'Alloc-EA'!$D$8,IF('Alloc-EA'!$C$8&lt;&gt;"", I51*'Alloc-EA'!$C$8,I51)),0))</f>
        <v/>
      </c>
      <c r="M51" s="8" t="str">
        <f>+IF(J51="","", ROUND(IF('Alloc-EA'!$E$8&lt;&gt;"", J51*'Alloc-EA'!$E$8,IF('Alloc-EA'!$C$8&lt;&gt;"", J51*'Alloc-EA'!$C$8,J51)),0))</f>
        <v/>
      </c>
      <c r="N51" s="23" t="str">
        <f>+IF(SUM(L51:M51)&lt;&gt;0,SUM(L51:M51),IF(K51="","",ROUND(IF('Alloc-EA'!$C$8&lt;&gt;"",K51*'Alloc-EA'!$C$8,K51),0)))</f>
        <v/>
      </c>
    </row>
    <row r="52" spans="1:19" s="1" customFormat="1" x14ac:dyDescent="0.15">
      <c r="A52" s="29">
        <f t="shared" si="0"/>
        <v>42</v>
      </c>
      <c r="B52" s="25" t="str">
        <f>+IF('Alloc-EA'!$B52="","",'Alloc-EA'!$B52)</f>
        <v/>
      </c>
      <c r="C52" s="36" t="str">
        <f>+IF('Alloc-EA'!J52="","",IF('Alloc-EA'!H52&lt;&gt;"",'Alloc-EA'!J52*'Alloc-EA'!H52,IF('Alloc-EA'!D$6&lt;&gt;"",'Alloc-EA'!J52*'Alloc-EA'!D$6,'Alloc-EA'!J52*'Alloc-EA'!C$6)))</f>
        <v/>
      </c>
      <c r="D52" s="36" t="str">
        <f>+IF('Alloc-EA'!K52="","",IF('Alloc-EA'!I52&lt;&gt;"",'Alloc-EA'!K52*'Alloc-EA'!I52,IF('Alloc-EA'!E$6&lt;&gt;"",'Alloc-EA'!K52*'Alloc-EA'!E$6,'Alloc-EA'!K52*'Alloc-EA'!$C$6)))</f>
        <v/>
      </c>
      <c r="E52" s="23" t="str">
        <f>+IF(SUM(C52:D52)&lt;&gt;0,SUM(C52:D52),IF('Alloc-EA'!L52="","",IF('Alloc-EA'!H52&lt;&gt;"",'Alloc-EA'!L52*'Alloc-EA'!H52,'Alloc-EA'!L52*'Alloc-EA'!$C$6)))</f>
        <v/>
      </c>
      <c r="F52" s="8" t="str">
        <f>+IF(C52="","",ROUND(IF('Alloc-EA'!D$7&lt;&gt;"",C52*'Alloc-EA'!D$7,IF('Alloc-EA'!C$7&lt;&gt;"",C52*'Alloc-EA'!C$7, C52)),0))</f>
        <v/>
      </c>
      <c r="G52" s="8" t="str">
        <f>+IF(D52="","",ROUND(IF('Alloc-EA'!E$7&lt;&gt;"",D52*'Alloc-EA'!E$7,IF('Alloc-EA'!C$7&lt;&gt;"",D52*'Alloc-EA'!C$7,D52)),0))</f>
        <v/>
      </c>
      <c r="H52" s="23" t="str">
        <f>+IF(SUM(F52:G52)&lt;&gt;0,SUM(F52:G52),IF(E52="","",IF('Alloc-EA'!$C$7&lt;&gt;"",ROUND(E52*'Alloc-EA'!$C$7,0),E52)))</f>
        <v/>
      </c>
      <c r="I52" s="8" t="str">
        <f>+IF(F52="","",ROUND(IF('Alloc-EA'!C52&lt;&gt;"",'Alloc-EA'!C52*F52,IF('Alloc-EA'!D$5&lt;&gt;"",F52*'Alloc-EA'!$D$5,F52*'Alloc-EA'!$C$5)),0))</f>
        <v/>
      </c>
      <c r="J52" s="8" t="str">
        <f>+IF(G52="","",ROUND(IF('Alloc-EA'!D52&lt;&gt;"",'Alloc-EA'!D52*G52,IF('Alloc-EA'!$E$5&lt;&gt;"",G52*'Alloc-EA'!$E$5,G52*'Alloc-EA'!$C$5)),0))</f>
        <v/>
      </c>
      <c r="K52" s="23" t="str">
        <f>+IF(SUM(I52:J52)&lt;&gt;0,SUM(I52:J52),IF(H52="","",IF('Alloc-EA'!C52&lt;&gt;"",H52*'Alloc-EA'!C52,H52*'Alloc-EA'!$C$5)))</f>
        <v/>
      </c>
      <c r="L52" s="8" t="str">
        <f>+IF(I52="","", ROUND(IF('Alloc-EA'!$D$8&lt;&gt;"", I52*'Alloc-EA'!$D$8,IF('Alloc-EA'!$C$8&lt;&gt;"", I52*'Alloc-EA'!$C$8,I52)),0))</f>
        <v/>
      </c>
      <c r="M52" s="8" t="str">
        <f>+IF(J52="","", ROUND(IF('Alloc-EA'!$E$8&lt;&gt;"", J52*'Alloc-EA'!$E$8,IF('Alloc-EA'!$C$8&lt;&gt;"", J52*'Alloc-EA'!$C$8,J52)),0))</f>
        <v/>
      </c>
      <c r="N52" s="23" t="str">
        <f>+IF(SUM(L52:M52)&lt;&gt;0,SUM(L52:M52),IF(K52="","",ROUND(IF('Alloc-EA'!$C$8&lt;&gt;"",K52*'Alloc-EA'!$C$8,K52),0)))</f>
        <v/>
      </c>
    </row>
    <row r="53" spans="1:19" s="1" customFormat="1" x14ac:dyDescent="0.15">
      <c r="A53" s="29">
        <f t="shared" si="0"/>
        <v>43</v>
      </c>
      <c r="B53" s="25" t="str">
        <f>+IF('Alloc-EA'!$B53="","",'Alloc-EA'!$B53)</f>
        <v/>
      </c>
      <c r="C53" s="36" t="str">
        <f>+IF('Alloc-EA'!J53="","",IF('Alloc-EA'!H53&lt;&gt;"",'Alloc-EA'!J53*'Alloc-EA'!H53,IF('Alloc-EA'!D$6&lt;&gt;"",'Alloc-EA'!J53*'Alloc-EA'!D$6,'Alloc-EA'!J53*'Alloc-EA'!C$6)))</f>
        <v/>
      </c>
      <c r="D53" s="36" t="str">
        <f>+IF('Alloc-EA'!K53="","",IF('Alloc-EA'!I53&lt;&gt;"",'Alloc-EA'!K53*'Alloc-EA'!I53,IF('Alloc-EA'!E$6&lt;&gt;"",'Alloc-EA'!K53*'Alloc-EA'!E$6,'Alloc-EA'!K53*'Alloc-EA'!$C$6)))</f>
        <v/>
      </c>
      <c r="E53" s="23" t="str">
        <f>+IF(SUM(C53:D53)&lt;&gt;0,SUM(C53:D53),IF('Alloc-EA'!L53="","",IF('Alloc-EA'!H53&lt;&gt;"",'Alloc-EA'!L53*'Alloc-EA'!H53,'Alloc-EA'!L53*'Alloc-EA'!$C$6)))</f>
        <v/>
      </c>
      <c r="F53" s="8" t="str">
        <f>+IF(C53="","",ROUND(IF('Alloc-EA'!D$7&lt;&gt;"",C53*'Alloc-EA'!D$7,IF('Alloc-EA'!C$7&lt;&gt;"",C53*'Alloc-EA'!C$7, C53)),0))</f>
        <v/>
      </c>
      <c r="G53" s="8" t="str">
        <f>+IF(D53="","",ROUND(IF('Alloc-EA'!E$7&lt;&gt;"",D53*'Alloc-EA'!E$7,IF('Alloc-EA'!C$7&lt;&gt;"",D53*'Alloc-EA'!C$7,D53)),0))</f>
        <v/>
      </c>
      <c r="H53" s="23" t="str">
        <f>+IF(SUM(F53:G53)&lt;&gt;0,SUM(F53:G53),IF(E53="","",IF('Alloc-EA'!$C$7&lt;&gt;"",ROUND(E53*'Alloc-EA'!$C$7,0),E53)))</f>
        <v/>
      </c>
      <c r="I53" s="8" t="str">
        <f>+IF(F53="","",ROUND(IF('Alloc-EA'!C53&lt;&gt;"",'Alloc-EA'!C53*F53,IF('Alloc-EA'!D$5&lt;&gt;"",F53*'Alloc-EA'!$D$5,F53*'Alloc-EA'!$C$5)),0))</f>
        <v/>
      </c>
      <c r="J53" s="8" t="str">
        <f>+IF(G53="","",ROUND(IF('Alloc-EA'!D53&lt;&gt;"",'Alloc-EA'!D53*G53,IF('Alloc-EA'!$E$5&lt;&gt;"",G53*'Alloc-EA'!$E$5,G53*'Alloc-EA'!$C$5)),0))</f>
        <v/>
      </c>
      <c r="K53" s="23" t="str">
        <f>+IF(SUM(I53:J53)&lt;&gt;0,SUM(I53:J53),IF(H53="","",IF('Alloc-EA'!C53&lt;&gt;"",H53*'Alloc-EA'!C53,H53*'Alloc-EA'!$C$5)))</f>
        <v/>
      </c>
      <c r="L53" s="8" t="str">
        <f>+IF(I53="","", ROUND(IF('Alloc-EA'!$D$8&lt;&gt;"", I53*'Alloc-EA'!$D$8,IF('Alloc-EA'!$C$8&lt;&gt;"", I53*'Alloc-EA'!$C$8,I53)),0))</f>
        <v/>
      </c>
      <c r="M53" s="8" t="str">
        <f>+IF(J53="","", ROUND(IF('Alloc-EA'!$E$8&lt;&gt;"", J53*'Alloc-EA'!$E$8,IF('Alloc-EA'!$C$8&lt;&gt;"", J53*'Alloc-EA'!$C$8,J53)),0))</f>
        <v/>
      </c>
      <c r="N53" s="23" t="str">
        <f>+IF(SUM(L53:M53)&lt;&gt;0,SUM(L53:M53),IF(K53="","",ROUND(IF('Alloc-EA'!$C$8&lt;&gt;"",K53*'Alloc-EA'!$C$8,K53),0)))</f>
        <v/>
      </c>
    </row>
    <row r="54" spans="1:19" s="1" customFormat="1" x14ac:dyDescent="0.15">
      <c r="A54" s="29">
        <f t="shared" si="0"/>
        <v>44</v>
      </c>
      <c r="B54" s="25" t="str">
        <f>+IF('Alloc-EA'!$B54="","",'Alloc-EA'!$B54)</f>
        <v/>
      </c>
      <c r="C54" s="36" t="str">
        <f>+IF('Alloc-EA'!J54="","",IF('Alloc-EA'!H54&lt;&gt;"",'Alloc-EA'!J54*'Alloc-EA'!H54,IF('Alloc-EA'!D$6&lt;&gt;"",'Alloc-EA'!J54*'Alloc-EA'!D$6,'Alloc-EA'!J54*'Alloc-EA'!C$6)))</f>
        <v/>
      </c>
      <c r="D54" s="36" t="str">
        <f>+IF('Alloc-EA'!K54="","",IF('Alloc-EA'!I54&lt;&gt;"",'Alloc-EA'!K54*'Alloc-EA'!I54,IF('Alloc-EA'!E$6&lt;&gt;"",'Alloc-EA'!K54*'Alloc-EA'!E$6,'Alloc-EA'!K54*'Alloc-EA'!$C$6)))</f>
        <v/>
      </c>
      <c r="E54" s="23" t="str">
        <f>+IF(SUM(C54:D54)&lt;&gt;0,SUM(C54:D54),IF('Alloc-EA'!L54="","",IF('Alloc-EA'!H54&lt;&gt;"",'Alloc-EA'!L54*'Alloc-EA'!H54,'Alloc-EA'!L54*'Alloc-EA'!$C$6)))</f>
        <v/>
      </c>
      <c r="F54" s="8" t="str">
        <f>+IF(C54="","",ROUND(IF('Alloc-EA'!D$7&lt;&gt;"",C54*'Alloc-EA'!D$7,IF('Alloc-EA'!C$7&lt;&gt;"",C54*'Alloc-EA'!C$7, C54)),0))</f>
        <v/>
      </c>
      <c r="G54" s="8" t="str">
        <f>+IF(D54="","",ROUND(IF('Alloc-EA'!E$7&lt;&gt;"",D54*'Alloc-EA'!E$7,IF('Alloc-EA'!C$7&lt;&gt;"",D54*'Alloc-EA'!C$7,D54)),0))</f>
        <v/>
      </c>
      <c r="H54" s="23" t="str">
        <f>+IF(SUM(F54:G54)&lt;&gt;0,SUM(F54:G54),IF(E54="","",IF('Alloc-EA'!$C$7&lt;&gt;"",ROUND(E54*'Alloc-EA'!$C$7,0),E54)))</f>
        <v/>
      </c>
      <c r="I54" s="8" t="str">
        <f>+IF(F54="","",ROUND(IF('Alloc-EA'!C54&lt;&gt;"",'Alloc-EA'!C54*F54,IF('Alloc-EA'!D$5&lt;&gt;"",F54*'Alloc-EA'!$D$5,F54*'Alloc-EA'!$C$5)),0))</f>
        <v/>
      </c>
      <c r="J54" s="8" t="str">
        <f>+IF(G54="","",ROUND(IF('Alloc-EA'!D54&lt;&gt;"",'Alloc-EA'!D54*G54,IF('Alloc-EA'!$E$5&lt;&gt;"",G54*'Alloc-EA'!$E$5,G54*'Alloc-EA'!$C$5)),0))</f>
        <v/>
      </c>
      <c r="K54" s="23" t="str">
        <f>+IF(SUM(I54:J54)&lt;&gt;0,SUM(I54:J54),IF(H54="","",IF('Alloc-EA'!C54&lt;&gt;"",H54*'Alloc-EA'!C54,H54*'Alloc-EA'!$C$5)))</f>
        <v/>
      </c>
      <c r="L54" s="8" t="str">
        <f>+IF(I54="","", ROUND(IF('Alloc-EA'!$D$8&lt;&gt;"", I54*'Alloc-EA'!$D$8,IF('Alloc-EA'!$C$8&lt;&gt;"", I54*'Alloc-EA'!$C$8,I54)),0))</f>
        <v/>
      </c>
      <c r="M54" s="8" t="str">
        <f>+IF(J54="","", ROUND(IF('Alloc-EA'!$E$8&lt;&gt;"", J54*'Alloc-EA'!$E$8,IF('Alloc-EA'!$C$8&lt;&gt;"", J54*'Alloc-EA'!$C$8,J54)),0))</f>
        <v/>
      </c>
      <c r="N54" s="23" t="str">
        <f>+IF(SUM(L54:M54)&lt;&gt;0,SUM(L54:M54),IF(K54="","",ROUND(IF('Alloc-EA'!$C$8&lt;&gt;"",K54*'Alloc-EA'!$C$8,K54),0)))</f>
        <v/>
      </c>
    </row>
    <row r="55" spans="1:19" s="1" customFormat="1" x14ac:dyDescent="0.15">
      <c r="A55" s="29">
        <f t="shared" si="0"/>
        <v>45</v>
      </c>
      <c r="B55" s="25" t="str">
        <f>+IF('Alloc-EA'!$B55="","",'Alloc-EA'!$B55)</f>
        <v/>
      </c>
      <c r="C55" s="36" t="str">
        <f>+IF('Alloc-EA'!J55="","",IF('Alloc-EA'!H55&lt;&gt;"",'Alloc-EA'!J55*'Alloc-EA'!H55,IF('Alloc-EA'!D$6&lt;&gt;"",'Alloc-EA'!J55*'Alloc-EA'!D$6,'Alloc-EA'!J55*'Alloc-EA'!C$6)))</f>
        <v/>
      </c>
      <c r="D55" s="36" t="str">
        <f>+IF('Alloc-EA'!K55="","",IF('Alloc-EA'!I55&lt;&gt;"",'Alloc-EA'!K55*'Alloc-EA'!I55,IF('Alloc-EA'!E$6&lt;&gt;"",'Alloc-EA'!K55*'Alloc-EA'!E$6,'Alloc-EA'!K55*'Alloc-EA'!$C$6)))</f>
        <v/>
      </c>
      <c r="E55" s="23" t="str">
        <f>+IF(SUM(C55:D55)&lt;&gt;0,SUM(C55:D55),IF('Alloc-EA'!L55="","",IF('Alloc-EA'!H55&lt;&gt;"",'Alloc-EA'!L55*'Alloc-EA'!H55,'Alloc-EA'!L55*'Alloc-EA'!$C$6)))</f>
        <v/>
      </c>
      <c r="F55" s="8" t="str">
        <f>+IF(C55="","",ROUND(IF('Alloc-EA'!D$7&lt;&gt;"",C55*'Alloc-EA'!D$7,IF('Alloc-EA'!C$7&lt;&gt;"",C55*'Alloc-EA'!C$7, C55)),0))</f>
        <v/>
      </c>
      <c r="G55" s="8" t="str">
        <f>+IF(D55="","",ROUND(IF('Alloc-EA'!E$7&lt;&gt;"",D55*'Alloc-EA'!E$7,IF('Alloc-EA'!C$7&lt;&gt;"",D55*'Alloc-EA'!C$7,D55)),0))</f>
        <v/>
      </c>
      <c r="H55" s="23" t="str">
        <f>+IF(SUM(F55:G55)&lt;&gt;0,SUM(F55:G55),IF(E55="","",IF('Alloc-EA'!$C$7&lt;&gt;"",ROUND(E55*'Alloc-EA'!$C$7,0),E55)))</f>
        <v/>
      </c>
      <c r="I55" s="8" t="str">
        <f>+IF(F55="","",ROUND(IF('Alloc-EA'!C55&lt;&gt;"",'Alloc-EA'!C55*F55,IF('Alloc-EA'!D$5&lt;&gt;"",F55*'Alloc-EA'!$D$5,F55*'Alloc-EA'!$C$5)),0))</f>
        <v/>
      </c>
      <c r="J55" s="8" t="str">
        <f>+IF(G55="","",ROUND(IF('Alloc-EA'!D55&lt;&gt;"",'Alloc-EA'!D55*G55,IF('Alloc-EA'!$E$5&lt;&gt;"",G55*'Alloc-EA'!$E$5,G55*'Alloc-EA'!$C$5)),0))</f>
        <v/>
      </c>
      <c r="K55" s="23" t="str">
        <f>+IF(SUM(I55:J55)&lt;&gt;0,SUM(I55:J55),IF(H55="","",IF('Alloc-EA'!C55&lt;&gt;"",H55*'Alloc-EA'!C55,H55*'Alloc-EA'!$C$5)))</f>
        <v/>
      </c>
      <c r="L55" s="8" t="str">
        <f>+IF(I55="","", ROUND(IF('Alloc-EA'!$D$8&lt;&gt;"", I55*'Alloc-EA'!$D$8,IF('Alloc-EA'!$C$8&lt;&gt;"", I55*'Alloc-EA'!$C$8,I55)),0))</f>
        <v/>
      </c>
      <c r="M55" s="8" t="str">
        <f>+IF(J55="","", ROUND(IF('Alloc-EA'!$E$8&lt;&gt;"", J55*'Alloc-EA'!$E$8,IF('Alloc-EA'!$C$8&lt;&gt;"", J55*'Alloc-EA'!$C$8,J55)),0))</f>
        <v/>
      </c>
      <c r="N55" s="23" t="str">
        <f>+IF(SUM(L55:M55)&lt;&gt;0,SUM(L55:M55),IF(K55="","",ROUND(IF('Alloc-EA'!$C$8&lt;&gt;"",K55*'Alloc-EA'!$C$8,K55),0)))</f>
        <v/>
      </c>
    </row>
    <row r="56" spans="1:19" s="1" customFormat="1" x14ac:dyDescent="0.15">
      <c r="A56" s="29">
        <f t="shared" si="0"/>
        <v>46</v>
      </c>
      <c r="B56" s="25" t="str">
        <f>+IF('Alloc-EA'!$B56="","",'Alloc-EA'!$B56)</f>
        <v/>
      </c>
      <c r="C56" s="36" t="str">
        <f>+IF('Alloc-EA'!J56="","",IF('Alloc-EA'!H56&lt;&gt;"",'Alloc-EA'!J56*'Alloc-EA'!H56,IF('Alloc-EA'!D$6&lt;&gt;"",'Alloc-EA'!J56*'Alloc-EA'!D$6,'Alloc-EA'!J56*'Alloc-EA'!C$6)))</f>
        <v/>
      </c>
      <c r="D56" s="36" t="str">
        <f>+IF('Alloc-EA'!K56="","",IF('Alloc-EA'!I56&lt;&gt;"",'Alloc-EA'!K56*'Alloc-EA'!I56,IF('Alloc-EA'!E$6&lt;&gt;"",'Alloc-EA'!K56*'Alloc-EA'!E$6,'Alloc-EA'!K56*'Alloc-EA'!$C$6)))</f>
        <v/>
      </c>
      <c r="E56" s="23" t="str">
        <f>+IF(SUM(C56:D56)&lt;&gt;0,SUM(C56:D56),IF('Alloc-EA'!L56="","",IF('Alloc-EA'!H56&lt;&gt;"",'Alloc-EA'!L56*'Alloc-EA'!H56,'Alloc-EA'!L56*'Alloc-EA'!$C$6)))</f>
        <v/>
      </c>
      <c r="F56" s="8" t="str">
        <f>+IF(C56="","",ROUND(IF('Alloc-EA'!D$7&lt;&gt;"",C56*'Alloc-EA'!D$7,IF('Alloc-EA'!C$7&lt;&gt;"",C56*'Alloc-EA'!C$7, C56)),0))</f>
        <v/>
      </c>
      <c r="G56" s="8" t="str">
        <f>+IF(D56="","",ROUND(IF('Alloc-EA'!E$7&lt;&gt;"",D56*'Alloc-EA'!E$7,IF('Alloc-EA'!C$7&lt;&gt;"",D56*'Alloc-EA'!C$7,D56)),0))</f>
        <v/>
      </c>
      <c r="H56" s="23" t="str">
        <f>+IF(SUM(F56:G56)&lt;&gt;0,SUM(F56:G56),IF(E56="","",IF('Alloc-EA'!$C$7&lt;&gt;"",ROUND(E56*'Alloc-EA'!$C$7,0),E56)))</f>
        <v/>
      </c>
      <c r="I56" s="8" t="str">
        <f>+IF(F56="","",ROUND(IF('Alloc-EA'!C56&lt;&gt;"",'Alloc-EA'!C56*F56,IF('Alloc-EA'!D$5&lt;&gt;"",F56*'Alloc-EA'!$D$5,F56*'Alloc-EA'!$C$5)),0))</f>
        <v/>
      </c>
      <c r="J56" s="8" t="str">
        <f>+IF(G56="","",ROUND(IF('Alloc-EA'!D56&lt;&gt;"",'Alloc-EA'!D56*G56,IF('Alloc-EA'!$E$5&lt;&gt;"",G56*'Alloc-EA'!$E$5,G56*'Alloc-EA'!$C$5)),0))</f>
        <v/>
      </c>
      <c r="K56" s="23" t="str">
        <f>+IF(SUM(I56:J56)&lt;&gt;0,SUM(I56:J56),IF(H56="","",IF('Alloc-EA'!C56&lt;&gt;"",H56*'Alloc-EA'!C56,H56*'Alloc-EA'!$C$5)))</f>
        <v/>
      </c>
      <c r="L56" s="8" t="str">
        <f>+IF(I56="","", ROUND(IF('Alloc-EA'!$D$8&lt;&gt;"", I56*'Alloc-EA'!$D$8,IF('Alloc-EA'!$C$8&lt;&gt;"", I56*'Alloc-EA'!$C$8,I56)),0))</f>
        <v/>
      </c>
      <c r="M56" s="8" t="str">
        <f>+IF(J56="","", ROUND(IF('Alloc-EA'!$E$8&lt;&gt;"", J56*'Alloc-EA'!$E$8,IF('Alloc-EA'!$C$8&lt;&gt;"", J56*'Alloc-EA'!$C$8,J56)),0))</f>
        <v/>
      </c>
      <c r="N56" s="23" t="str">
        <f>+IF(SUM(L56:M56)&lt;&gt;0,SUM(L56:M56),IF(K56="","",ROUND(IF('Alloc-EA'!$C$8&lt;&gt;"",K56*'Alloc-EA'!$C$8,K56),0)))</f>
        <v/>
      </c>
    </row>
    <row r="57" spans="1:19" s="1" customFormat="1" x14ac:dyDescent="0.15">
      <c r="A57" s="29">
        <f t="shared" si="0"/>
        <v>47</v>
      </c>
      <c r="B57" s="25" t="str">
        <f>+IF('Alloc-EA'!$B57="","",'Alloc-EA'!$B57)</f>
        <v/>
      </c>
      <c r="C57" s="36" t="str">
        <f>+IF('Alloc-EA'!J57="","",IF('Alloc-EA'!H57&lt;&gt;"",'Alloc-EA'!J57*'Alloc-EA'!H57,IF('Alloc-EA'!D$6&lt;&gt;"",'Alloc-EA'!J57*'Alloc-EA'!D$6,'Alloc-EA'!J57*'Alloc-EA'!C$6)))</f>
        <v/>
      </c>
      <c r="D57" s="36" t="str">
        <f>+IF('Alloc-EA'!K57="","",IF('Alloc-EA'!I57&lt;&gt;"",'Alloc-EA'!K57*'Alloc-EA'!I57,IF('Alloc-EA'!E$6&lt;&gt;"",'Alloc-EA'!K57*'Alloc-EA'!E$6,'Alloc-EA'!K57*'Alloc-EA'!$C$6)))</f>
        <v/>
      </c>
      <c r="E57" s="23" t="str">
        <f>+IF(SUM(C57:D57)&lt;&gt;0,SUM(C57:D57),IF('Alloc-EA'!L57="","",IF('Alloc-EA'!H57&lt;&gt;"",'Alloc-EA'!L57*'Alloc-EA'!H57,'Alloc-EA'!L57*'Alloc-EA'!$C$6)))</f>
        <v/>
      </c>
      <c r="F57" s="8" t="str">
        <f>+IF(C57="","",ROUND(IF('Alloc-EA'!D$7&lt;&gt;"",C57*'Alloc-EA'!D$7,IF('Alloc-EA'!C$7&lt;&gt;"",C57*'Alloc-EA'!C$7, C57)),0))</f>
        <v/>
      </c>
      <c r="G57" s="8" t="str">
        <f>+IF(D57="","",ROUND(IF('Alloc-EA'!E$7&lt;&gt;"",D57*'Alloc-EA'!E$7,IF('Alloc-EA'!C$7&lt;&gt;"",D57*'Alloc-EA'!C$7,D57)),0))</f>
        <v/>
      </c>
      <c r="H57" s="23" t="str">
        <f>+IF(SUM(F57:G57)&lt;&gt;0,SUM(F57:G57),IF(E57="","",IF('Alloc-EA'!$C$7&lt;&gt;"",ROUND(E57*'Alloc-EA'!$C$7,0),E57)))</f>
        <v/>
      </c>
      <c r="I57" s="8" t="str">
        <f>+IF(F57="","",ROUND(IF('Alloc-EA'!C57&lt;&gt;"",'Alloc-EA'!C57*F57,IF('Alloc-EA'!D$5&lt;&gt;"",F57*'Alloc-EA'!$D$5,F57*'Alloc-EA'!$C$5)),0))</f>
        <v/>
      </c>
      <c r="J57" s="8" t="str">
        <f>+IF(G57="","",ROUND(IF('Alloc-EA'!D57&lt;&gt;"",'Alloc-EA'!D57*G57,IF('Alloc-EA'!$E$5&lt;&gt;"",G57*'Alloc-EA'!$E$5,G57*'Alloc-EA'!$C$5)),0))</f>
        <v/>
      </c>
      <c r="K57" s="23" t="str">
        <f>+IF(SUM(I57:J57)&lt;&gt;0,SUM(I57:J57),IF(H57="","",IF('Alloc-EA'!C57&lt;&gt;"",H57*'Alloc-EA'!C57,H57*'Alloc-EA'!$C$5)))</f>
        <v/>
      </c>
      <c r="L57" s="8" t="str">
        <f>+IF(I57="","", ROUND(IF('Alloc-EA'!$D$8&lt;&gt;"", I57*'Alloc-EA'!$D$8,IF('Alloc-EA'!$C$8&lt;&gt;"", I57*'Alloc-EA'!$C$8,I57)),0))</f>
        <v/>
      </c>
      <c r="M57" s="8" t="str">
        <f>+IF(J57="","", ROUND(IF('Alloc-EA'!$E$8&lt;&gt;"", J57*'Alloc-EA'!$E$8,IF('Alloc-EA'!$C$8&lt;&gt;"", J57*'Alloc-EA'!$C$8,J57)),0))</f>
        <v/>
      </c>
      <c r="N57" s="23" t="str">
        <f>+IF(SUM(L57:M57)&lt;&gt;0,SUM(L57:M57),IF(K57="","",ROUND(IF('Alloc-EA'!$C$8&lt;&gt;"",K57*'Alloc-EA'!$C$8,K57),0)))</f>
        <v/>
      </c>
    </row>
    <row r="58" spans="1:19" s="1" customFormat="1" x14ac:dyDescent="0.15">
      <c r="A58" s="29">
        <f t="shared" si="0"/>
        <v>48</v>
      </c>
      <c r="B58" s="25" t="str">
        <f>+IF('Alloc-EA'!$B58="","",'Alloc-EA'!$B58)</f>
        <v/>
      </c>
      <c r="C58" s="36" t="str">
        <f>+IF('Alloc-EA'!J58="","",IF('Alloc-EA'!H58&lt;&gt;"",'Alloc-EA'!J58*'Alloc-EA'!H58,IF('Alloc-EA'!D$6&lt;&gt;"",'Alloc-EA'!J58*'Alloc-EA'!D$6,'Alloc-EA'!J58*'Alloc-EA'!C$6)))</f>
        <v/>
      </c>
      <c r="D58" s="36" t="str">
        <f>+IF('Alloc-EA'!K58="","",IF('Alloc-EA'!I58&lt;&gt;"",'Alloc-EA'!K58*'Alloc-EA'!I58,IF('Alloc-EA'!E$6&lt;&gt;"",'Alloc-EA'!K58*'Alloc-EA'!E$6,'Alloc-EA'!K58*'Alloc-EA'!$C$6)))</f>
        <v/>
      </c>
      <c r="E58" s="23" t="str">
        <f>+IF(SUM(C58:D58)&lt;&gt;0,SUM(C58:D58),IF('Alloc-EA'!L58="","",IF('Alloc-EA'!H58&lt;&gt;"",'Alloc-EA'!L58*'Alloc-EA'!H58,'Alloc-EA'!L58*'Alloc-EA'!$C$6)))</f>
        <v/>
      </c>
      <c r="F58" s="8" t="str">
        <f>+IF(C58="","",ROUND(IF('Alloc-EA'!D$7&lt;&gt;"",C58*'Alloc-EA'!D$7,IF('Alloc-EA'!C$7&lt;&gt;"",C58*'Alloc-EA'!C$7, C58)),0))</f>
        <v/>
      </c>
      <c r="G58" s="8" t="str">
        <f>+IF(D58="","",ROUND(IF('Alloc-EA'!E$7&lt;&gt;"",D58*'Alloc-EA'!E$7,IF('Alloc-EA'!C$7&lt;&gt;"",D58*'Alloc-EA'!C$7,D58)),0))</f>
        <v/>
      </c>
      <c r="H58" s="23" t="str">
        <f>+IF(SUM(F58:G58)&lt;&gt;0,SUM(F58:G58),IF(E58="","",IF('Alloc-EA'!$C$7&lt;&gt;"",ROUND(E58*'Alloc-EA'!$C$7,0),E58)))</f>
        <v/>
      </c>
      <c r="I58" s="8" t="str">
        <f>+IF(F58="","",ROUND(IF('Alloc-EA'!C58&lt;&gt;"",'Alloc-EA'!C58*F58,IF('Alloc-EA'!D$5&lt;&gt;"",F58*'Alloc-EA'!$D$5,F58*'Alloc-EA'!$C$5)),0))</f>
        <v/>
      </c>
      <c r="J58" s="8" t="str">
        <f>+IF(G58="","",ROUND(IF('Alloc-EA'!D58&lt;&gt;"",'Alloc-EA'!D58*G58,IF('Alloc-EA'!$E$5&lt;&gt;"",G58*'Alloc-EA'!$E$5,G58*'Alloc-EA'!$C$5)),0))</f>
        <v/>
      </c>
      <c r="K58" s="23" t="str">
        <f>+IF(SUM(I58:J58)&lt;&gt;0,SUM(I58:J58),IF(H58="","",IF('Alloc-EA'!C58&lt;&gt;"",H58*'Alloc-EA'!C58,H58*'Alloc-EA'!$C$5)))</f>
        <v/>
      </c>
      <c r="L58" s="8" t="str">
        <f>+IF(I58="","", ROUND(IF('Alloc-EA'!$D$8&lt;&gt;"", I58*'Alloc-EA'!$D$8,IF('Alloc-EA'!$C$8&lt;&gt;"", I58*'Alloc-EA'!$C$8,I58)),0))</f>
        <v/>
      </c>
      <c r="M58" s="8" t="str">
        <f>+IF(J58="","", ROUND(IF('Alloc-EA'!$E$8&lt;&gt;"", J58*'Alloc-EA'!$E$8,IF('Alloc-EA'!$C$8&lt;&gt;"", J58*'Alloc-EA'!$C$8,J58)),0))</f>
        <v/>
      </c>
      <c r="N58" s="23" t="str">
        <f>+IF(SUM(L58:M58)&lt;&gt;0,SUM(L58:M58),IF(K58="","",ROUND(IF('Alloc-EA'!$C$8&lt;&gt;"",K58*'Alloc-EA'!$C$8,K58),0)))</f>
        <v/>
      </c>
    </row>
    <row r="59" spans="1:19" s="1" customFormat="1" x14ac:dyDescent="0.15">
      <c r="A59" s="29">
        <f t="shared" si="0"/>
        <v>49</v>
      </c>
      <c r="B59" s="25" t="str">
        <f>+IF('Alloc-EA'!$B59="","",'Alloc-EA'!$B59)</f>
        <v/>
      </c>
      <c r="C59" s="36" t="str">
        <f>+IF('Alloc-EA'!J59="","",IF('Alloc-EA'!H59&lt;&gt;"",'Alloc-EA'!J59*'Alloc-EA'!H59,IF('Alloc-EA'!D$6&lt;&gt;"",'Alloc-EA'!J59*'Alloc-EA'!D$6,'Alloc-EA'!J59*'Alloc-EA'!C$6)))</f>
        <v/>
      </c>
      <c r="D59" s="36" t="str">
        <f>+IF('Alloc-EA'!K59="","",IF('Alloc-EA'!I59&lt;&gt;"",'Alloc-EA'!K59*'Alloc-EA'!I59,IF('Alloc-EA'!E$6&lt;&gt;"",'Alloc-EA'!K59*'Alloc-EA'!E$6,'Alloc-EA'!K59*'Alloc-EA'!$C$6)))</f>
        <v/>
      </c>
      <c r="E59" s="23" t="str">
        <f>+IF(SUM(C59:D59)&lt;&gt;0,SUM(C59:D59),IF('Alloc-EA'!L59="","",IF('Alloc-EA'!H59&lt;&gt;"",'Alloc-EA'!L59*'Alloc-EA'!H59,'Alloc-EA'!L59*'Alloc-EA'!$C$6)))</f>
        <v/>
      </c>
      <c r="F59" s="8" t="str">
        <f>+IF(C59="","",ROUND(IF('Alloc-EA'!D$7&lt;&gt;"",C59*'Alloc-EA'!D$7,IF('Alloc-EA'!C$7&lt;&gt;"",C59*'Alloc-EA'!C$7, C59)),0))</f>
        <v/>
      </c>
      <c r="G59" s="8" t="str">
        <f>+IF(D59="","",ROUND(IF('Alloc-EA'!E$7&lt;&gt;"",D59*'Alloc-EA'!E$7,IF('Alloc-EA'!C$7&lt;&gt;"",D59*'Alloc-EA'!C$7,D59)),0))</f>
        <v/>
      </c>
      <c r="H59" s="23" t="str">
        <f>+IF(SUM(F59:G59)&lt;&gt;0,SUM(F59:G59),IF(E59="","",IF('Alloc-EA'!$C$7&lt;&gt;"",ROUND(E59*'Alloc-EA'!$C$7,0),E59)))</f>
        <v/>
      </c>
      <c r="I59" s="8" t="str">
        <f>+IF(F59="","",ROUND(IF('Alloc-EA'!C59&lt;&gt;"",'Alloc-EA'!C59*F59,IF('Alloc-EA'!D$5&lt;&gt;"",F59*'Alloc-EA'!$D$5,F59*'Alloc-EA'!$C$5)),0))</f>
        <v/>
      </c>
      <c r="J59" s="8" t="str">
        <f>+IF(G59="","",ROUND(IF('Alloc-EA'!D59&lt;&gt;"",'Alloc-EA'!D59*G59,IF('Alloc-EA'!$E$5&lt;&gt;"",G59*'Alloc-EA'!$E$5,G59*'Alloc-EA'!$C$5)),0))</f>
        <v/>
      </c>
      <c r="K59" s="23" t="str">
        <f>+IF(SUM(I59:J59)&lt;&gt;0,SUM(I59:J59),IF(H59="","",IF('Alloc-EA'!C59&lt;&gt;"",H59*'Alloc-EA'!C59,H59*'Alloc-EA'!$C$5)))</f>
        <v/>
      </c>
      <c r="L59" s="8" t="str">
        <f>+IF(I59="","", ROUND(IF('Alloc-EA'!$D$8&lt;&gt;"", I59*'Alloc-EA'!$D$8,IF('Alloc-EA'!$C$8&lt;&gt;"", I59*'Alloc-EA'!$C$8,I59)),0))</f>
        <v/>
      </c>
      <c r="M59" s="8" t="str">
        <f>+IF(J59="","", ROUND(IF('Alloc-EA'!$E$8&lt;&gt;"", J59*'Alloc-EA'!$E$8,IF('Alloc-EA'!$C$8&lt;&gt;"", J59*'Alloc-EA'!$C$8,J59)),0))</f>
        <v/>
      </c>
      <c r="N59" s="23" t="str">
        <f>+IF(SUM(L59:M59)&lt;&gt;0,SUM(L59:M59),IF(K59="","",ROUND(IF('Alloc-EA'!$C$8&lt;&gt;"",K59*'Alloc-EA'!$C$8,K59),0)))</f>
        <v/>
      </c>
    </row>
    <row r="60" spans="1:19" s="1" customFormat="1" x14ac:dyDescent="0.15">
      <c r="A60" s="29">
        <f t="shared" si="0"/>
        <v>50</v>
      </c>
      <c r="B60" s="25" t="str">
        <f>+IF('Alloc-EA'!$B60="","",'Alloc-EA'!$B60)</f>
        <v/>
      </c>
      <c r="C60" s="36" t="str">
        <f>+IF('Alloc-EA'!J60="","",IF('Alloc-EA'!H60&lt;&gt;"",'Alloc-EA'!J60*'Alloc-EA'!H60,IF('Alloc-EA'!D$6&lt;&gt;"",'Alloc-EA'!J60*'Alloc-EA'!D$6,'Alloc-EA'!J60*'Alloc-EA'!C$6)))</f>
        <v/>
      </c>
      <c r="D60" s="36" t="str">
        <f>+IF('Alloc-EA'!K60="","",IF('Alloc-EA'!I60&lt;&gt;"",'Alloc-EA'!K60*'Alloc-EA'!I60,IF('Alloc-EA'!E$6&lt;&gt;"",'Alloc-EA'!K60*'Alloc-EA'!E$6,'Alloc-EA'!K60*'Alloc-EA'!$C$6)))</f>
        <v/>
      </c>
      <c r="E60" s="23" t="str">
        <f>+IF(SUM(C60:D60)&lt;&gt;0,SUM(C60:D60),IF('Alloc-EA'!L60="","",IF('Alloc-EA'!H60&lt;&gt;"",'Alloc-EA'!L60*'Alloc-EA'!H60,'Alloc-EA'!L60*'Alloc-EA'!$C$6)))</f>
        <v/>
      </c>
      <c r="F60" s="8" t="str">
        <f>+IF(C60="","",ROUND(IF('Alloc-EA'!D$7&lt;&gt;"",C60*'Alloc-EA'!D$7,IF('Alloc-EA'!C$7&lt;&gt;"",C60*'Alloc-EA'!C$7, C60)),0))</f>
        <v/>
      </c>
      <c r="G60" s="8" t="str">
        <f>+IF(D60="","",ROUND(IF('Alloc-EA'!E$7&lt;&gt;"",D60*'Alloc-EA'!E$7,IF('Alloc-EA'!C$7&lt;&gt;"",D60*'Alloc-EA'!C$7,D60)),0))</f>
        <v/>
      </c>
      <c r="H60" s="23" t="str">
        <f>+IF(SUM(F60:G60)&lt;&gt;0,SUM(F60:G60),IF(E60="","",IF('Alloc-EA'!$C$7&lt;&gt;"",ROUND(E60*'Alloc-EA'!$C$7,0),E60)))</f>
        <v/>
      </c>
      <c r="I60" s="8" t="str">
        <f>+IF(F60="","",ROUND(IF('Alloc-EA'!C60&lt;&gt;"",'Alloc-EA'!C60*F60,IF('Alloc-EA'!D$5&lt;&gt;"",F60*'Alloc-EA'!$D$5,F60*'Alloc-EA'!$C$5)),0))</f>
        <v/>
      </c>
      <c r="J60" s="8" t="str">
        <f>+IF(G60="","",ROUND(IF('Alloc-EA'!D60&lt;&gt;"",'Alloc-EA'!D60*G60,IF('Alloc-EA'!$E$5&lt;&gt;"",G60*'Alloc-EA'!$E$5,G60*'Alloc-EA'!$C$5)),0))</f>
        <v/>
      </c>
      <c r="K60" s="23" t="str">
        <f>+IF(SUM(I60:J60)&lt;&gt;0,SUM(I60:J60),IF(H60="","",IF('Alloc-EA'!C60&lt;&gt;"",H60*'Alloc-EA'!C60,H60*'Alloc-EA'!$C$5)))</f>
        <v/>
      </c>
      <c r="L60" s="8" t="str">
        <f>+IF(I60="","", ROUND(IF('Alloc-EA'!$D$8&lt;&gt;"", I60*'Alloc-EA'!$D$8,IF('Alloc-EA'!$C$8&lt;&gt;"", I60*'Alloc-EA'!$C$8,I60)),0))</f>
        <v/>
      </c>
      <c r="M60" s="8" t="str">
        <f>+IF(J60="","", ROUND(IF('Alloc-EA'!$E$8&lt;&gt;"", J60*'Alloc-EA'!$E$8,IF('Alloc-EA'!$C$8&lt;&gt;"", J60*'Alloc-EA'!$C$8,J60)),0))</f>
        <v/>
      </c>
      <c r="N60" s="23" t="str">
        <f>+IF(SUM(L60:M60)&lt;&gt;0,SUM(L60:M60),IF(K60="","",ROUND(IF('Alloc-EA'!$C$8&lt;&gt;"",K60*'Alloc-EA'!$C$8,K60),0)))</f>
        <v/>
      </c>
    </row>
    <row r="61" spans="1:19" s="1" customFormat="1" x14ac:dyDescent="0.15">
      <c r="D61" s="2"/>
      <c r="E61" s="2"/>
      <c r="F61" s="19"/>
      <c r="G61" s="19"/>
      <c r="H61" s="17"/>
      <c r="I61" s="17"/>
      <c r="J61" s="17"/>
      <c r="K61" s="17"/>
      <c r="L61" s="17"/>
      <c r="M61" s="17"/>
      <c r="N61" s="17"/>
      <c r="S61" s="1" t="s">
        <v>6</v>
      </c>
    </row>
    <row r="62" spans="1:19" s="28" customFormat="1" x14ac:dyDescent="0.15">
      <c r="A62" s="30"/>
      <c r="B62" s="35" t="s">
        <v>1</v>
      </c>
      <c r="C62" s="37" t="str">
        <f t="shared" ref="C62:N62" si="1">IF(SUM(C11:C60)=0,"",SUM(C11:C60))</f>
        <v/>
      </c>
      <c r="D62" s="37" t="str">
        <f t="shared" si="1"/>
        <v/>
      </c>
      <c r="E62" s="27">
        <f t="shared" si="1"/>
        <v>700</v>
      </c>
      <c r="F62" s="37" t="str">
        <f t="shared" si="1"/>
        <v/>
      </c>
      <c r="G62" s="37" t="str">
        <f t="shared" si="1"/>
        <v/>
      </c>
      <c r="H62" s="27">
        <f t="shared" si="1"/>
        <v>700</v>
      </c>
      <c r="I62" s="37" t="str">
        <f t="shared" si="1"/>
        <v/>
      </c>
      <c r="J62" s="37" t="str">
        <f t="shared" si="1"/>
        <v/>
      </c>
      <c r="K62" s="27">
        <f t="shared" si="1"/>
        <v>700</v>
      </c>
      <c r="L62" s="37" t="str">
        <f t="shared" si="1"/>
        <v/>
      </c>
      <c r="M62" s="37" t="str">
        <f t="shared" si="1"/>
        <v/>
      </c>
      <c r="N62" s="27">
        <f t="shared" si="1"/>
        <v>700</v>
      </c>
      <c r="O62" s="49"/>
      <c r="P62" s="17"/>
      <c r="Q62" s="15"/>
      <c r="R62" s="15"/>
    </row>
  </sheetData>
  <sheetProtection algorithmName="SHA-512" hashValue="bOBsYXpo51/Twp2TkCOrUknVmB24L7BUTVAIRkQsXaAs2W/WNuLoZW0JLtYFSGN3jWx/8yaJNzhCdLjX2cTg0Q==" saltValue="yU7kvwFsTB91t4f7L3+UNg==" spinCount="100000" sheet="1" objects="1" scenarios="1" formatCells="0" formatColumns="0" formatRows="0" deleteRows="0" autoFilter="0"/>
  <autoFilter ref="B10:B62" xr:uid="{00000000-0009-0000-0000-000002000000}"/>
  <mergeCells count="4">
    <mergeCell ref="C9:E9"/>
    <mergeCell ref="F9:H9"/>
    <mergeCell ref="I9:K9"/>
    <mergeCell ref="L9:N9"/>
  </mergeCells>
  <phoneticPr fontId="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2"/>
  <sheetViews>
    <sheetView workbookViewId="0">
      <selection activeCell="C6" sqref="C6"/>
    </sheetView>
  </sheetViews>
  <sheetFormatPr baseColWidth="10" defaultColWidth="8.6640625" defaultRowHeight="13" x14ac:dyDescent="0.15"/>
  <cols>
    <col min="1" max="1" width="4.6640625" style="50" customWidth="1"/>
    <col min="2" max="2" width="27.5" style="50" customWidth="1"/>
    <col min="3" max="10" width="8.33203125" style="50" customWidth="1"/>
    <col min="11" max="16384" width="8.6640625" style="50"/>
  </cols>
  <sheetData>
    <row r="1" spans="1:12" ht="14" x14ac:dyDescent="0.15">
      <c r="B1" s="62" t="s">
        <v>37</v>
      </c>
    </row>
    <row r="3" spans="1:12" x14ac:dyDescent="0.15">
      <c r="E3" s="51"/>
      <c r="F3" s="52"/>
      <c r="G3" s="52"/>
      <c r="H3" s="52"/>
      <c r="I3" s="52"/>
      <c r="J3" s="52"/>
      <c r="K3" s="52"/>
      <c r="L3" s="52"/>
    </row>
    <row r="4" spans="1:12" x14ac:dyDescent="0.15">
      <c r="C4" s="6" t="s">
        <v>1</v>
      </c>
      <c r="D4" s="45" t="s">
        <v>2</v>
      </c>
      <c r="E4" s="45" t="s">
        <v>3</v>
      </c>
      <c r="F4" s="52"/>
      <c r="G4" s="52"/>
      <c r="H4" s="52"/>
      <c r="I4" s="52"/>
      <c r="J4" s="52"/>
      <c r="K4" s="52"/>
      <c r="L4" s="52"/>
    </row>
    <row r="5" spans="1:12" x14ac:dyDescent="0.15">
      <c r="B5" s="6" t="s">
        <v>42</v>
      </c>
      <c r="C5" s="4"/>
      <c r="D5" s="67"/>
      <c r="E5" s="67"/>
      <c r="F5" s="52"/>
      <c r="G5" s="52"/>
      <c r="H5" s="52"/>
      <c r="I5" s="52"/>
      <c r="J5" s="52"/>
      <c r="K5" s="52"/>
      <c r="L5" s="52"/>
    </row>
    <row r="6" spans="1:12" x14ac:dyDescent="0.15">
      <c r="B6" s="6" t="s">
        <v>43</v>
      </c>
      <c r="C6" s="3"/>
      <c r="D6" s="68"/>
      <c r="E6" s="68"/>
      <c r="F6" s="52"/>
      <c r="G6" s="52"/>
      <c r="H6" s="52"/>
      <c r="I6" s="52"/>
      <c r="J6" s="52"/>
      <c r="K6" s="52"/>
      <c r="L6" s="52"/>
    </row>
    <row r="7" spans="1:12" x14ac:dyDescent="0.15">
      <c r="B7" s="6" t="s">
        <v>44</v>
      </c>
      <c r="C7" s="4"/>
      <c r="D7" s="67"/>
      <c r="E7" s="67"/>
      <c r="F7" s="52"/>
      <c r="G7" s="52"/>
      <c r="H7" s="52"/>
      <c r="I7" s="52"/>
      <c r="J7" s="52"/>
      <c r="K7" s="52"/>
      <c r="L7" s="52"/>
    </row>
    <row r="8" spans="1:12" x14ac:dyDescent="0.15">
      <c r="B8" s="6" t="s">
        <v>45</v>
      </c>
      <c r="C8" s="4"/>
      <c r="D8" s="67"/>
      <c r="E8" s="67"/>
      <c r="F8" s="52"/>
      <c r="G8" s="52"/>
      <c r="H8" s="52"/>
      <c r="I8" s="52"/>
      <c r="J8" s="52"/>
      <c r="K8" s="52"/>
      <c r="L8" s="52"/>
    </row>
    <row r="9" spans="1:12" x14ac:dyDescent="0.15">
      <c r="A9" s="31"/>
      <c r="B9" s="20" t="s">
        <v>40</v>
      </c>
      <c r="C9" s="143" t="s">
        <v>22</v>
      </c>
      <c r="D9" s="144"/>
      <c r="E9" s="145" t="s">
        <v>23</v>
      </c>
      <c r="F9" s="145"/>
      <c r="G9" s="145"/>
      <c r="H9" s="146" t="s">
        <v>13</v>
      </c>
      <c r="I9" s="146"/>
      <c r="J9" s="146"/>
    </row>
    <row r="10" spans="1:12" x14ac:dyDescent="0.15">
      <c r="A10" s="24"/>
      <c r="B10" s="21" t="s">
        <v>10</v>
      </c>
      <c r="C10" s="40" t="str">
        <f>+IF(SUM(E11:F57)=0,"Domain","Urban")</f>
        <v>Domain</v>
      </c>
      <c r="D10" s="40" t="str">
        <f>+IF(SUM(E11:F57)=0,"","Rural")</f>
        <v/>
      </c>
      <c r="E10" s="7" t="s">
        <v>2</v>
      </c>
      <c r="F10" s="7" t="s">
        <v>4</v>
      </c>
      <c r="G10" s="7" t="s">
        <v>1</v>
      </c>
      <c r="H10" s="7" t="s">
        <v>2</v>
      </c>
      <c r="I10" s="7" t="s">
        <v>4</v>
      </c>
      <c r="J10" s="7" t="s">
        <v>1</v>
      </c>
    </row>
    <row r="11" spans="1:12" x14ac:dyDescent="0.15">
      <c r="A11" s="29">
        <v>1</v>
      </c>
      <c r="B11" s="25" t="str">
        <f>+IF('Alloc-EA'!$B11="","",'Alloc-EA'!$B11)</f>
        <v>Publicos</v>
      </c>
      <c r="C11" s="66"/>
      <c r="D11" s="66"/>
      <c r="E11" s="32" t="str">
        <f>+IF('Alloc-EA'!J11="","",IF(C11&lt;&gt;"",'Alloc-EA'!J11*C11,IF(D$6&lt;&gt;"",'Alloc-EA'!J11*$D$6,'Alloc-EA'!J11*$C$6)))</f>
        <v/>
      </c>
      <c r="F11" s="32" t="str">
        <f>+IF('Alloc-EA'!K11="","",IF(D11&lt;&gt;"",'Alloc-EA'!K11*D11,IF(E$6&lt;&gt;"",'Alloc-EA'!K11*$E$6,'Alloc-EA'!K11*$C$6)))</f>
        <v/>
      </c>
      <c r="G11" s="22">
        <f>IF(SUM(E11:F11)&lt;&gt;0,SUM(E11:F11),IF('Alloc-EA'!L11="","",IF(C11&lt;&gt;"",C11*'Alloc-EA'!L11,$C$6*'Alloc-EA'!L11)))</f>
        <v>0</v>
      </c>
      <c r="H11" s="34" t="str">
        <f>+IF(E11="","",ROUND(IF(D$7&lt;&gt;"",E11*D$7,IF($C$7&lt;&gt;"",E11*$C$7,E11)),))</f>
        <v/>
      </c>
      <c r="I11" s="34" t="str">
        <f>+IF(F11="","",ROUND(IF(E$7&lt;&gt;"",F11*E$7,IF($C$7&lt;&gt;"",F11*$C$7,F11)),0))</f>
        <v/>
      </c>
      <c r="J11" s="23">
        <f>IF(SUM(H11:I11)&lt;&gt;0,SUM(H11:I11),IF(G11="","",ROUND(IF($C$7&lt;&gt;"",$C$7*G11,G11),0)))</f>
        <v>0</v>
      </c>
    </row>
    <row r="12" spans="1:12" x14ac:dyDescent="0.15">
      <c r="A12" s="29">
        <f t="shared" ref="A12:A60" si="0">+A11+1</f>
        <v>2</v>
      </c>
      <c r="B12" s="25" t="str">
        <f>+IF('Alloc-EA'!$B12="","",'Alloc-EA'!$B12)</f>
        <v>Privados</v>
      </c>
      <c r="C12" s="66"/>
      <c r="D12" s="66"/>
      <c r="E12" s="32" t="str">
        <f>+IF('Alloc-EA'!J12="","",IF(C12&lt;&gt;"",'Alloc-EA'!J12*C12,IF(D$6&lt;&gt;"",'Alloc-EA'!J12*$D$6,'Alloc-EA'!J12*$C$6)))</f>
        <v/>
      </c>
      <c r="F12" s="32" t="str">
        <f>+IF('Alloc-EA'!K12="","",IF(D12&lt;&gt;"",'Alloc-EA'!K12*D12,IF(E$6&lt;&gt;"",'Alloc-EA'!K12*$E$6,'Alloc-EA'!K12*$C$6)))</f>
        <v/>
      </c>
      <c r="G12" s="22">
        <f>IF(SUM(E12:F12)&lt;&gt;0,SUM(E12:F12),IF('Alloc-EA'!L12="","",IF(C12&lt;&gt;"",C12*'Alloc-EA'!L12,$C$6*'Alloc-EA'!L12)))</f>
        <v>0</v>
      </c>
      <c r="H12" s="34" t="str">
        <f t="shared" ref="H12:H35" si="1">+IF(E12="","",ROUND(IF(D$7&lt;&gt;"",E12*D$7,IF($C$7&lt;&gt;"",E12*$C$7,E12)),))</f>
        <v/>
      </c>
      <c r="I12" s="34" t="str">
        <f t="shared" ref="I12:I35" si="2">+IF(F12="","",ROUND(IF(E$7&lt;&gt;"",F12*E$7,IF($C$7&lt;&gt;"",F12*$C$7,F12)),0))</f>
        <v/>
      </c>
      <c r="J12" s="23">
        <f t="shared" ref="J12:J35" si="3">IF(SUM(H12:I12)&lt;&gt;0,SUM(H12:I12),IF(G12="","",ROUND(IF($C$7&lt;&gt;"",$C$7*G12,G12),0)))</f>
        <v>0</v>
      </c>
    </row>
    <row r="13" spans="1:12" x14ac:dyDescent="0.15">
      <c r="A13" s="29">
        <f t="shared" si="0"/>
        <v>3</v>
      </c>
      <c r="B13" s="25" t="str">
        <f>+IF('Alloc-EA'!$B13="","",'Alloc-EA'!$B13)</f>
        <v/>
      </c>
      <c r="C13" s="66"/>
      <c r="D13" s="66"/>
      <c r="E13" s="32" t="str">
        <f>+IF('Alloc-EA'!J13="","",IF(C13&lt;&gt;"",'Alloc-EA'!J13*C13,IF(D$6&lt;&gt;"",'Alloc-EA'!J13*$D$6,'Alloc-EA'!J13*$C$6)))</f>
        <v/>
      </c>
      <c r="F13" s="32" t="str">
        <f>+IF('Alloc-EA'!K13="","",IF(D13&lt;&gt;"",'Alloc-EA'!K13*D13,IF(E$6&lt;&gt;"",'Alloc-EA'!K13*$E$6,'Alloc-EA'!K13*$C$6)))</f>
        <v/>
      </c>
      <c r="G13" s="22" t="str">
        <f>IF(SUM(E13:F13)&lt;&gt;0,SUM(E13:F13),IF('Alloc-EA'!L13="","",IF(C13&lt;&gt;"",C13*'Alloc-EA'!L13,$C$6*'Alloc-EA'!L13)))</f>
        <v/>
      </c>
      <c r="H13" s="34" t="str">
        <f t="shared" si="1"/>
        <v/>
      </c>
      <c r="I13" s="34" t="str">
        <f t="shared" si="2"/>
        <v/>
      </c>
      <c r="J13" s="23" t="str">
        <f t="shared" si="3"/>
        <v/>
      </c>
    </row>
    <row r="14" spans="1:12" x14ac:dyDescent="0.15">
      <c r="A14" s="29">
        <f t="shared" si="0"/>
        <v>4</v>
      </c>
      <c r="B14" s="25" t="str">
        <f>+IF('Alloc-EA'!$B14="","",'Alloc-EA'!$B14)</f>
        <v/>
      </c>
      <c r="C14" s="66"/>
      <c r="D14" s="66"/>
      <c r="E14" s="32" t="str">
        <f>+IF('Alloc-EA'!J14="","",IF(C14&lt;&gt;"",'Alloc-EA'!J14*C14,IF(D$6&lt;&gt;"",'Alloc-EA'!J14*$D$6,'Alloc-EA'!J14*$C$6)))</f>
        <v/>
      </c>
      <c r="F14" s="32" t="str">
        <f>+IF('Alloc-EA'!K14="","",IF(D14&lt;&gt;"",'Alloc-EA'!K14*D14,IF(E$6&lt;&gt;"",'Alloc-EA'!K14*$E$6,'Alloc-EA'!K14*$C$6)))</f>
        <v/>
      </c>
      <c r="G14" s="22" t="str">
        <f>IF(SUM(E14:F14)&lt;&gt;0,SUM(E14:F14),IF('Alloc-EA'!L14="","",IF(C14&lt;&gt;"",C14*'Alloc-EA'!L14,$C$6*'Alloc-EA'!L14)))</f>
        <v/>
      </c>
      <c r="H14" s="34" t="str">
        <f t="shared" si="1"/>
        <v/>
      </c>
      <c r="I14" s="34" t="str">
        <f t="shared" si="2"/>
        <v/>
      </c>
      <c r="J14" s="23" t="str">
        <f t="shared" si="3"/>
        <v/>
      </c>
    </row>
    <row r="15" spans="1:12" x14ac:dyDescent="0.15">
      <c r="A15" s="29">
        <f t="shared" si="0"/>
        <v>5</v>
      </c>
      <c r="B15" s="25" t="str">
        <f>+IF('Alloc-EA'!$B15="","",'Alloc-EA'!$B15)</f>
        <v/>
      </c>
      <c r="C15" s="66"/>
      <c r="D15" s="66"/>
      <c r="E15" s="32" t="str">
        <f>+IF('Alloc-EA'!J15="","",IF(C15&lt;&gt;"",'Alloc-EA'!J15*C15,IF(D$6&lt;&gt;"",'Alloc-EA'!J15*$D$6,'Alloc-EA'!J15*$C$6)))</f>
        <v/>
      </c>
      <c r="F15" s="32" t="str">
        <f>+IF('Alloc-EA'!K15="","",IF(D15&lt;&gt;"",'Alloc-EA'!K15*D15,IF(E$6&lt;&gt;"",'Alloc-EA'!K15*$E$6,'Alloc-EA'!K15*$C$6)))</f>
        <v/>
      </c>
      <c r="G15" s="22" t="str">
        <f>IF(SUM(E15:F15)&lt;&gt;0,SUM(E15:F15),IF('Alloc-EA'!L15="","",IF(C15&lt;&gt;"",C15*'Alloc-EA'!L15,$C$6*'Alloc-EA'!L15)))</f>
        <v/>
      </c>
      <c r="H15" s="34" t="str">
        <f t="shared" si="1"/>
        <v/>
      </c>
      <c r="I15" s="34" t="str">
        <f t="shared" si="2"/>
        <v/>
      </c>
      <c r="J15" s="23" t="str">
        <f t="shared" si="3"/>
        <v/>
      </c>
    </row>
    <row r="16" spans="1:12" x14ac:dyDescent="0.15">
      <c r="A16" s="29">
        <f t="shared" si="0"/>
        <v>6</v>
      </c>
      <c r="B16" s="25" t="str">
        <f>+IF('Alloc-EA'!$B16="","",'Alloc-EA'!$B16)</f>
        <v/>
      </c>
      <c r="C16" s="66"/>
      <c r="D16" s="66"/>
      <c r="E16" s="32" t="str">
        <f>+IF('Alloc-EA'!J16="","",IF(C16&lt;&gt;"",'Alloc-EA'!J16*C16,IF(D$6&lt;&gt;"",'Alloc-EA'!J16*$D$6,'Alloc-EA'!J16*$C$6)))</f>
        <v/>
      </c>
      <c r="F16" s="32" t="str">
        <f>+IF('Alloc-EA'!K16="","",IF(D16&lt;&gt;"",'Alloc-EA'!K16*D16,IF(E$6&lt;&gt;"",'Alloc-EA'!K16*$E$6,'Alloc-EA'!K16*$C$6)))</f>
        <v/>
      </c>
      <c r="G16" s="22" t="str">
        <f>IF(SUM(E16:F16)&lt;&gt;0,SUM(E16:F16),IF('Alloc-EA'!L16="","",IF(C16&lt;&gt;"",C16*'Alloc-EA'!L16,$C$6*'Alloc-EA'!L16)))</f>
        <v/>
      </c>
      <c r="H16" s="34" t="str">
        <f t="shared" si="1"/>
        <v/>
      </c>
      <c r="I16" s="34" t="str">
        <f t="shared" si="2"/>
        <v/>
      </c>
      <c r="J16" s="23" t="str">
        <f t="shared" si="3"/>
        <v/>
      </c>
    </row>
    <row r="17" spans="1:10" x14ac:dyDescent="0.15">
      <c r="A17" s="29">
        <f t="shared" si="0"/>
        <v>7</v>
      </c>
      <c r="B17" s="25" t="str">
        <f>+IF('Alloc-EA'!$B17="","",'Alloc-EA'!$B17)</f>
        <v/>
      </c>
      <c r="C17" s="66"/>
      <c r="D17" s="66"/>
      <c r="E17" s="32" t="str">
        <f>+IF('Alloc-EA'!J17="","",IF(C17&lt;&gt;"",'Alloc-EA'!J17*C17,IF(D$6&lt;&gt;"",'Alloc-EA'!J17*$D$6,'Alloc-EA'!J17*$C$6)))</f>
        <v/>
      </c>
      <c r="F17" s="32" t="str">
        <f>+IF('Alloc-EA'!K17="","",IF(D17&lt;&gt;"",'Alloc-EA'!K17*D17,IF(E$6&lt;&gt;"",'Alloc-EA'!K17*$E$6,'Alloc-EA'!K17*$C$6)))</f>
        <v/>
      </c>
      <c r="G17" s="22" t="str">
        <f>IF(SUM(E17:F17)&lt;&gt;0,SUM(E17:F17),IF('Alloc-EA'!L17="","",IF(C17&lt;&gt;"",C17*'Alloc-EA'!L17,$C$6*'Alloc-EA'!L17)))</f>
        <v/>
      </c>
      <c r="H17" s="34" t="str">
        <f t="shared" si="1"/>
        <v/>
      </c>
      <c r="I17" s="34" t="str">
        <f t="shared" si="2"/>
        <v/>
      </c>
      <c r="J17" s="23" t="str">
        <f t="shared" si="3"/>
        <v/>
      </c>
    </row>
    <row r="18" spans="1:10" x14ac:dyDescent="0.15">
      <c r="A18" s="29">
        <f t="shared" si="0"/>
        <v>8</v>
      </c>
      <c r="B18" s="25" t="str">
        <f>+IF('Alloc-EA'!$B18="","",'Alloc-EA'!$B18)</f>
        <v/>
      </c>
      <c r="C18" s="66"/>
      <c r="D18" s="66"/>
      <c r="E18" s="32" t="str">
        <f>+IF('Alloc-EA'!J18="","",IF(C18&lt;&gt;"",'Alloc-EA'!J18*C18,IF(D$6&lt;&gt;"",'Alloc-EA'!J18*$D$6,'Alloc-EA'!J18*$C$6)))</f>
        <v/>
      </c>
      <c r="F18" s="32" t="str">
        <f>+IF('Alloc-EA'!K18="","",IF(D18&lt;&gt;"",'Alloc-EA'!K18*D18,IF(E$6&lt;&gt;"",'Alloc-EA'!K18*$E$6,'Alloc-EA'!K18*$C$6)))</f>
        <v/>
      </c>
      <c r="G18" s="22" t="str">
        <f>IF(SUM(E18:F18)&lt;&gt;0,SUM(E18:F18),IF('Alloc-EA'!L18="","",IF(C18&lt;&gt;"",C18*'Alloc-EA'!L18,$C$6*'Alloc-EA'!L18)))</f>
        <v/>
      </c>
      <c r="H18" s="34" t="str">
        <f t="shared" si="1"/>
        <v/>
      </c>
      <c r="I18" s="34" t="str">
        <f t="shared" si="2"/>
        <v/>
      </c>
      <c r="J18" s="23" t="str">
        <f t="shared" si="3"/>
        <v/>
      </c>
    </row>
    <row r="19" spans="1:10" x14ac:dyDescent="0.15">
      <c r="A19" s="29">
        <f t="shared" si="0"/>
        <v>9</v>
      </c>
      <c r="B19" s="25" t="str">
        <f>+IF('Alloc-EA'!$B19="","",'Alloc-EA'!$B19)</f>
        <v/>
      </c>
      <c r="C19" s="66"/>
      <c r="D19" s="66"/>
      <c r="E19" s="32" t="str">
        <f>+IF('Alloc-EA'!J19="","",IF(C19&lt;&gt;"",'Alloc-EA'!J19*C19,IF(D$6&lt;&gt;"",'Alloc-EA'!J19*$D$6,'Alloc-EA'!J19*$C$6)))</f>
        <v/>
      </c>
      <c r="F19" s="32" t="str">
        <f>+IF('Alloc-EA'!K19="","",IF(D19&lt;&gt;"",'Alloc-EA'!K19*D19,IF(E$6&lt;&gt;"",'Alloc-EA'!K19*$E$6,'Alloc-EA'!K19*$C$6)))</f>
        <v/>
      </c>
      <c r="G19" s="22" t="str">
        <f>IF(SUM(E19:F19)&lt;&gt;0,SUM(E19:F19),IF('Alloc-EA'!L19="","",IF(C19&lt;&gt;"",C19*'Alloc-EA'!L19,$C$6*'Alloc-EA'!L19)))</f>
        <v/>
      </c>
      <c r="H19" s="34" t="str">
        <f t="shared" si="1"/>
        <v/>
      </c>
      <c r="I19" s="34" t="str">
        <f t="shared" si="2"/>
        <v/>
      </c>
      <c r="J19" s="23" t="str">
        <f t="shared" si="3"/>
        <v/>
      </c>
    </row>
    <row r="20" spans="1:10" x14ac:dyDescent="0.15">
      <c r="A20" s="29">
        <f t="shared" si="0"/>
        <v>10</v>
      </c>
      <c r="B20" s="25" t="str">
        <f>+IF('Alloc-EA'!$B20="","",'Alloc-EA'!$B20)</f>
        <v/>
      </c>
      <c r="C20" s="66"/>
      <c r="D20" s="66"/>
      <c r="E20" s="32" t="str">
        <f>+IF('Alloc-EA'!J20="","",IF(C20&lt;&gt;"",'Alloc-EA'!J20*C20,IF(D$6&lt;&gt;"",'Alloc-EA'!J20*$D$6,'Alloc-EA'!J20*$C$6)))</f>
        <v/>
      </c>
      <c r="F20" s="32" t="str">
        <f>+IF('Alloc-EA'!K20="","",IF(D20&lt;&gt;"",'Alloc-EA'!K20*D20,IF(E$6&lt;&gt;"",'Alloc-EA'!K20*$E$6,'Alloc-EA'!K20*$C$6)))</f>
        <v/>
      </c>
      <c r="G20" s="22" t="str">
        <f>IF(SUM(E20:F20)&lt;&gt;0,SUM(E20:F20),IF('Alloc-EA'!L20="","",IF(C20&lt;&gt;"",C20*'Alloc-EA'!L20,$C$6*'Alloc-EA'!L20)))</f>
        <v/>
      </c>
      <c r="H20" s="34" t="str">
        <f t="shared" si="1"/>
        <v/>
      </c>
      <c r="I20" s="34" t="str">
        <f t="shared" si="2"/>
        <v/>
      </c>
      <c r="J20" s="23" t="str">
        <f t="shared" si="3"/>
        <v/>
      </c>
    </row>
    <row r="21" spans="1:10" x14ac:dyDescent="0.15">
      <c r="A21" s="29">
        <f t="shared" si="0"/>
        <v>11</v>
      </c>
      <c r="B21" s="25" t="str">
        <f>+IF('Alloc-EA'!$B21="","",'Alloc-EA'!$B21)</f>
        <v/>
      </c>
      <c r="C21" s="66"/>
      <c r="D21" s="66"/>
      <c r="E21" s="32" t="str">
        <f>+IF('Alloc-EA'!J21="","",IF(C21&lt;&gt;"",'Alloc-EA'!J21*C21,IF(D$6&lt;&gt;"",'Alloc-EA'!J21*$D$6,'Alloc-EA'!J21*$C$6)))</f>
        <v/>
      </c>
      <c r="F21" s="32" t="str">
        <f>+IF('Alloc-EA'!K21="","",IF(D21&lt;&gt;"",'Alloc-EA'!K21*D21,IF(E$6&lt;&gt;"",'Alloc-EA'!K21*$E$6,'Alloc-EA'!K21*$C$6)))</f>
        <v/>
      </c>
      <c r="G21" s="22" t="str">
        <f>IF(SUM(E21:F21)&lt;&gt;0,SUM(E21:F21),IF('Alloc-EA'!L21="","",IF(C21&lt;&gt;"",C21*'Alloc-EA'!L21,$C$6*'Alloc-EA'!L21)))</f>
        <v/>
      </c>
      <c r="H21" s="34" t="str">
        <f t="shared" si="1"/>
        <v/>
      </c>
      <c r="I21" s="34" t="str">
        <f t="shared" si="2"/>
        <v/>
      </c>
      <c r="J21" s="23" t="str">
        <f t="shared" si="3"/>
        <v/>
      </c>
    </row>
    <row r="22" spans="1:10" x14ac:dyDescent="0.15">
      <c r="A22" s="29">
        <f t="shared" si="0"/>
        <v>12</v>
      </c>
      <c r="B22" s="25" t="str">
        <f>+IF('Alloc-EA'!$B22="","",'Alloc-EA'!$B22)</f>
        <v/>
      </c>
      <c r="C22" s="66"/>
      <c r="D22" s="66"/>
      <c r="E22" s="32" t="str">
        <f>+IF('Alloc-EA'!J22="","",IF(C22&lt;&gt;"",'Alloc-EA'!J22*C22,IF(D$6&lt;&gt;"",'Alloc-EA'!J22*$D$6,'Alloc-EA'!J22*$C$6)))</f>
        <v/>
      </c>
      <c r="F22" s="32" t="str">
        <f>+IF('Alloc-EA'!K22="","",IF(D22&lt;&gt;"",'Alloc-EA'!K22*D22,IF(E$6&lt;&gt;"",'Alloc-EA'!K22*$E$6,'Alloc-EA'!K22*$C$6)))</f>
        <v/>
      </c>
      <c r="G22" s="22" t="str">
        <f>IF(SUM(E22:F22)&lt;&gt;0,SUM(E22:F22),IF('Alloc-EA'!L22="","",IF(C22&lt;&gt;"",C22*'Alloc-EA'!L22,$C$6*'Alloc-EA'!L22)))</f>
        <v/>
      </c>
      <c r="H22" s="34" t="str">
        <f t="shared" si="1"/>
        <v/>
      </c>
      <c r="I22" s="34" t="str">
        <f t="shared" si="2"/>
        <v/>
      </c>
      <c r="J22" s="23" t="str">
        <f t="shared" si="3"/>
        <v/>
      </c>
    </row>
    <row r="23" spans="1:10" x14ac:dyDescent="0.15">
      <c r="A23" s="29">
        <f t="shared" si="0"/>
        <v>13</v>
      </c>
      <c r="B23" s="25" t="str">
        <f>+IF('Alloc-EA'!$B23="","",'Alloc-EA'!$B23)</f>
        <v/>
      </c>
      <c r="C23" s="66"/>
      <c r="D23" s="66"/>
      <c r="E23" s="32" t="str">
        <f>+IF('Alloc-EA'!J23="","",IF(C23&lt;&gt;"",'Alloc-EA'!J23*C23,IF(D$6&lt;&gt;"",'Alloc-EA'!J23*$D$6,'Alloc-EA'!J23*$C$6)))</f>
        <v/>
      </c>
      <c r="F23" s="32" t="str">
        <f>+IF('Alloc-EA'!K23="","",IF(D23&lt;&gt;"",'Alloc-EA'!K23*D23,IF(E$6&lt;&gt;"",'Alloc-EA'!K23*$E$6,'Alloc-EA'!K23*$C$6)))</f>
        <v/>
      </c>
      <c r="G23" s="22" t="str">
        <f>IF(SUM(E23:F23)&lt;&gt;0,SUM(E23:F23),IF('Alloc-EA'!L23="","",IF(C23&lt;&gt;"",C23*'Alloc-EA'!L23,$C$6*'Alloc-EA'!L23)))</f>
        <v/>
      </c>
      <c r="H23" s="34" t="str">
        <f t="shared" si="1"/>
        <v/>
      </c>
      <c r="I23" s="34" t="str">
        <f t="shared" si="2"/>
        <v/>
      </c>
      <c r="J23" s="23" t="str">
        <f t="shared" si="3"/>
        <v/>
      </c>
    </row>
    <row r="24" spans="1:10" x14ac:dyDescent="0.15">
      <c r="A24" s="29">
        <f t="shared" si="0"/>
        <v>14</v>
      </c>
      <c r="B24" s="25" t="str">
        <f>+IF('Alloc-EA'!$B24="","",'Alloc-EA'!$B24)</f>
        <v/>
      </c>
      <c r="C24" s="66"/>
      <c r="D24" s="66"/>
      <c r="E24" s="32" t="str">
        <f>+IF('Alloc-EA'!J24="","",IF(C24&lt;&gt;"",'Alloc-EA'!J24*C24,IF(D$6&lt;&gt;"",'Alloc-EA'!J24*$D$6,'Alloc-EA'!J24*$C$6)))</f>
        <v/>
      </c>
      <c r="F24" s="32" t="str">
        <f>+IF('Alloc-EA'!K24="","",IF(D24&lt;&gt;"",'Alloc-EA'!K24*D24,IF(E$6&lt;&gt;"",'Alloc-EA'!K24*$E$6,'Alloc-EA'!K24*$C$6)))</f>
        <v/>
      </c>
      <c r="G24" s="22" t="str">
        <f>IF(SUM(E24:F24)&lt;&gt;0,SUM(E24:F24),IF('Alloc-EA'!L24="","",IF(C24&lt;&gt;"",C24*'Alloc-EA'!L24,$C$6*'Alloc-EA'!L24)))</f>
        <v/>
      </c>
      <c r="H24" s="34" t="str">
        <f t="shared" si="1"/>
        <v/>
      </c>
      <c r="I24" s="34" t="str">
        <f t="shared" si="2"/>
        <v/>
      </c>
      <c r="J24" s="23" t="str">
        <f t="shared" si="3"/>
        <v/>
      </c>
    </row>
    <row r="25" spans="1:10" x14ac:dyDescent="0.15">
      <c r="A25" s="29">
        <f t="shared" si="0"/>
        <v>15</v>
      </c>
      <c r="B25" s="25" t="str">
        <f>+IF('Alloc-EA'!$B25="","",'Alloc-EA'!$B25)</f>
        <v/>
      </c>
      <c r="C25" s="66"/>
      <c r="D25" s="66"/>
      <c r="E25" s="32" t="str">
        <f>+IF('Alloc-EA'!J25="","",IF(C25&lt;&gt;"",'Alloc-EA'!J25*C25,IF(D$6&lt;&gt;"",'Alloc-EA'!J25*$D$6,'Alloc-EA'!J25*$C$6)))</f>
        <v/>
      </c>
      <c r="F25" s="32" t="str">
        <f>+IF('Alloc-EA'!K25="","",IF(D25&lt;&gt;"",'Alloc-EA'!K25*D25,IF(E$6&lt;&gt;"",'Alloc-EA'!K25*$E$6,'Alloc-EA'!K25*$C$6)))</f>
        <v/>
      </c>
      <c r="G25" s="22" t="str">
        <f>IF(SUM(E25:F25)&lt;&gt;0,SUM(E25:F25),IF('Alloc-EA'!L25="","",IF(C25&lt;&gt;"",C25*'Alloc-EA'!L25,$C$6*'Alloc-EA'!L25)))</f>
        <v/>
      </c>
      <c r="H25" s="34" t="str">
        <f t="shared" si="1"/>
        <v/>
      </c>
      <c r="I25" s="34" t="str">
        <f t="shared" si="2"/>
        <v/>
      </c>
      <c r="J25" s="23" t="str">
        <f t="shared" si="3"/>
        <v/>
      </c>
    </row>
    <row r="26" spans="1:10" x14ac:dyDescent="0.15">
      <c r="A26" s="29">
        <f t="shared" si="0"/>
        <v>16</v>
      </c>
      <c r="B26" s="25" t="str">
        <f>+IF('Alloc-EA'!$B26="","",'Alloc-EA'!$B26)</f>
        <v/>
      </c>
      <c r="C26" s="66"/>
      <c r="D26" s="66"/>
      <c r="E26" s="32" t="str">
        <f>+IF('Alloc-EA'!J26="","",IF(C26&lt;&gt;"",'Alloc-EA'!J26*C26,IF(D$6&lt;&gt;"",'Alloc-EA'!J26*$D$6,'Alloc-EA'!J26*$C$6)))</f>
        <v/>
      </c>
      <c r="F26" s="32" t="str">
        <f>+IF('Alloc-EA'!K26="","",IF(D26&lt;&gt;"",'Alloc-EA'!K26*D26,IF(E$6&lt;&gt;"",'Alloc-EA'!K26*$E$6,'Alloc-EA'!K26*$C$6)))</f>
        <v/>
      </c>
      <c r="G26" s="22" t="str">
        <f>IF(SUM(E26:F26)&lt;&gt;0,SUM(E26:F26),IF('Alloc-EA'!L26="","",IF(C26&lt;&gt;"",C26*'Alloc-EA'!L26,$C$6*'Alloc-EA'!L26)))</f>
        <v/>
      </c>
      <c r="H26" s="34" t="str">
        <f t="shared" si="1"/>
        <v/>
      </c>
      <c r="I26" s="34" t="str">
        <f t="shared" si="2"/>
        <v/>
      </c>
      <c r="J26" s="23" t="str">
        <f t="shared" si="3"/>
        <v/>
      </c>
    </row>
    <row r="27" spans="1:10" x14ac:dyDescent="0.15">
      <c r="A27" s="29">
        <f t="shared" si="0"/>
        <v>17</v>
      </c>
      <c r="B27" s="25" t="str">
        <f>+IF('Alloc-EA'!$B27="","",'Alloc-EA'!$B27)</f>
        <v/>
      </c>
      <c r="C27" s="66"/>
      <c r="D27" s="66"/>
      <c r="E27" s="32" t="str">
        <f>+IF('Alloc-EA'!J27="","",IF(C27&lt;&gt;"",'Alloc-EA'!J27*C27,IF(D$6&lt;&gt;"",'Alloc-EA'!J27*$D$6,'Alloc-EA'!J27*$C$6)))</f>
        <v/>
      </c>
      <c r="F27" s="32" t="str">
        <f>+IF('Alloc-EA'!K27="","",IF(D27&lt;&gt;"",'Alloc-EA'!K27*D27,IF(E$6&lt;&gt;"",'Alloc-EA'!K27*$E$6,'Alloc-EA'!K27*$C$6)))</f>
        <v/>
      </c>
      <c r="G27" s="22" t="str">
        <f>IF(SUM(E27:F27)&lt;&gt;0,SUM(E27:F27),IF('Alloc-EA'!L27="","",IF(C27&lt;&gt;"",C27*'Alloc-EA'!L27,$C$6*'Alloc-EA'!L27)))</f>
        <v/>
      </c>
      <c r="H27" s="34" t="str">
        <f t="shared" si="1"/>
        <v/>
      </c>
      <c r="I27" s="34" t="str">
        <f t="shared" si="2"/>
        <v/>
      </c>
      <c r="J27" s="23" t="str">
        <f t="shared" si="3"/>
        <v/>
      </c>
    </row>
    <row r="28" spans="1:10" x14ac:dyDescent="0.15">
      <c r="A28" s="29">
        <f t="shared" si="0"/>
        <v>18</v>
      </c>
      <c r="B28" s="25" t="str">
        <f>+IF('Alloc-EA'!$B28="","",'Alloc-EA'!$B28)</f>
        <v/>
      </c>
      <c r="C28" s="66"/>
      <c r="D28" s="66"/>
      <c r="E28" s="32" t="str">
        <f>+IF('Alloc-EA'!J28="","",IF(C28&lt;&gt;"",'Alloc-EA'!J28*C28,IF(D$6&lt;&gt;"",'Alloc-EA'!J28*$D$6,'Alloc-EA'!J28*$C$6)))</f>
        <v/>
      </c>
      <c r="F28" s="32" t="str">
        <f>+IF('Alloc-EA'!K28="","",IF(D28&lt;&gt;"",'Alloc-EA'!K28*D28,IF(E$6&lt;&gt;"",'Alloc-EA'!K28*$E$6,'Alloc-EA'!K28*$C$6)))</f>
        <v/>
      </c>
      <c r="G28" s="22" t="str">
        <f>IF(SUM(E28:F28)&lt;&gt;0,SUM(E28:F28),IF('Alloc-EA'!L28="","",IF(C28&lt;&gt;"",C28*'Alloc-EA'!L28,$C$6*'Alloc-EA'!L28)))</f>
        <v/>
      </c>
      <c r="H28" s="34" t="str">
        <f t="shared" si="1"/>
        <v/>
      </c>
      <c r="I28" s="34" t="str">
        <f t="shared" si="2"/>
        <v/>
      </c>
      <c r="J28" s="23" t="str">
        <f t="shared" si="3"/>
        <v/>
      </c>
    </row>
    <row r="29" spans="1:10" x14ac:dyDescent="0.15">
      <c r="A29" s="29">
        <f t="shared" si="0"/>
        <v>19</v>
      </c>
      <c r="B29" s="25" t="str">
        <f>+IF('Alloc-EA'!$B29="","",'Alloc-EA'!$B29)</f>
        <v/>
      </c>
      <c r="C29" s="66"/>
      <c r="D29" s="66"/>
      <c r="E29" s="32" t="str">
        <f>+IF('Alloc-EA'!J29="","",IF(C29&lt;&gt;"",'Alloc-EA'!J29*C29,IF(D$6&lt;&gt;"",'Alloc-EA'!J29*$D$6,'Alloc-EA'!J29*$C$6)))</f>
        <v/>
      </c>
      <c r="F29" s="32" t="str">
        <f>+IF('Alloc-EA'!K29="","",IF(D29&lt;&gt;"",'Alloc-EA'!K29*D29,IF(E$6&lt;&gt;"",'Alloc-EA'!K29*$E$6,'Alloc-EA'!K29*$C$6)))</f>
        <v/>
      </c>
      <c r="G29" s="22" t="str">
        <f>IF(SUM(E29:F29)&lt;&gt;0,SUM(E29:F29),IF('Alloc-EA'!L29="","",IF(C29&lt;&gt;"",C29*'Alloc-EA'!L29,$C$6*'Alloc-EA'!L29)))</f>
        <v/>
      </c>
      <c r="H29" s="34" t="str">
        <f t="shared" si="1"/>
        <v/>
      </c>
      <c r="I29" s="34" t="str">
        <f t="shared" si="2"/>
        <v/>
      </c>
      <c r="J29" s="23" t="str">
        <f t="shared" si="3"/>
        <v/>
      </c>
    </row>
    <row r="30" spans="1:10" x14ac:dyDescent="0.15">
      <c r="A30" s="29">
        <f t="shared" si="0"/>
        <v>20</v>
      </c>
      <c r="B30" s="25" t="str">
        <f>+IF('Alloc-EA'!$B30="","",'Alloc-EA'!$B30)</f>
        <v/>
      </c>
      <c r="C30" s="66"/>
      <c r="D30" s="66"/>
      <c r="E30" s="32" t="str">
        <f>+IF('Alloc-EA'!J30="","",IF(C30&lt;&gt;"",'Alloc-EA'!J30*C30,IF(D$6&lt;&gt;"",'Alloc-EA'!J30*$D$6,'Alloc-EA'!J30*$C$6)))</f>
        <v/>
      </c>
      <c r="F30" s="32" t="str">
        <f>+IF('Alloc-EA'!K30="","",IF(D30&lt;&gt;"",'Alloc-EA'!K30*D30,IF(E$6&lt;&gt;"",'Alloc-EA'!K30*$E$6,'Alloc-EA'!K30*$C$6)))</f>
        <v/>
      </c>
      <c r="G30" s="22" t="str">
        <f>IF(SUM(E30:F30)&lt;&gt;0,SUM(E30:F30),IF('Alloc-EA'!L30="","",IF(C30&lt;&gt;"",C30*'Alloc-EA'!L30,$C$6*'Alloc-EA'!L30)))</f>
        <v/>
      </c>
      <c r="H30" s="34" t="str">
        <f t="shared" si="1"/>
        <v/>
      </c>
      <c r="I30" s="34" t="str">
        <f t="shared" si="2"/>
        <v/>
      </c>
      <c r="J30" s="23" t="str">
        <f t="shared" si="3"/>
        <v/>
      </c>
    </row>
    <row r="31" spans="1:10" x14ac:dyDescent="0.15">
      <c r="A31" s="29">
        <f t="shared" si="0"/>
        <v>21</v>
      </c>
      <c r="B31" s="25" t="str">
        <f>+IF('Alloc-EA'!$B31="","",'Alloc-EA'!$B31)</f>
        <v/>
      </c>
      <c r="C31" s="66"/>
      <c r="D31" s="66"/>
      <c r="E31" s="32" t="str">
        <f>+IF('Alloc-EA'!J31="","",IF(C31&lt;&gt;"",'Alloc-EA'!J31*C31,IF(D$6&lt;&gt;"",'Alloc-EA'!J31*$D$6,'Alloc-EA'!J31*$C$6)))</f>
        <v/>
      </c>
      <c r="F31" s="32" t="str">
        <f>+IF('Alloc-EA'!K31="","",IF(D31&lt;&gt;"",'Alloc-EA'!K31*D31,IF(E$6&lt;&gt;"",'Alloc-EA'!K31*$E$6,'Alloc-EA'!K31*$C$6)))</f>
        <v/>
      </c>
      <c r="G31" s="22" t="str">
        <f>IF(SUM(E31:F31)&lt;&gt;0,SUM(E31:F31),IF('Alloc-EA'!L31="","",IF(C31&lt;&gt;"",C31*'Alloc-EA'!L31,$C$6*'Alloc-EA'!L31)))</f>
        <v/>
      </c>
      <c r="H31" s="34" t="str">
        <f t="shared" si="1"/>
        <v/>
      </c>
      <c r="I31" s="34" t="str">
        <f t="shared" si="2"/>
        <v/>
      </c>
      <c r="J31" s="23" t="str">
        <f t="shared" si="3"/>
        <v/>
      </c>
    </row>
    <row r="32" spans="1:10" x14ac:dyDescent="0.15">
      <c r="A32" s="29">
        <f t="shared" si="0"/>
        <v>22</v>
      </c>
      <c r="B32" s="25" t="str">
        <f>+IF('Alloc-EA'!$B32="","",'Alloc-EA'!$B32)</f>
        <v/>
      </c>
      <c r="C32" s="66"/>
      <c r="D32" s="66"/>
      <c r="E32" s="32" t="str">
        <f>+IF('Alloc-EA'!J32="","",IF(C32&lt;&gt;"",'Alloc-EA'!J32*C32,IF(D$6&lt;&gt;"",'Alloc-EA'!J32*$D$6,'Alloc-EA'!J32*$C$6)))</f>
        <v/>
      </c>
      <c r="F32" s="32" t="str">
        <f>+IF('Alloc-EA'!K32="","",IF(D32&lt;&gt;"",'Alloc-EA'!K32*D32,IF(E$6&lt;&gt;"",'Alloc-EA'!K32*$E$6,'Alloc-EA'!K32*$C$6)))</f>
        <v/>
      </c>
      <c r="G32" s="22" t="str">
        <f>IF(SUM(E32:F32)&lt;&gt;0,SUM(E32:F32),IF('Alloc-EA'!L32="","",IF(C32&lt;&gt;"",C32*'Alloc-EA'!L32,$C$6*'Alloc-EA'!L32)))</f>
        <v/>
      </c>
      <c r="H32" s="34" t="str">
        <f t="shared" si="1"/>
        <v/>
      </c>
      <c r="I32" s="34" t="str">
        <f t="shared" si="2"/>
        <v/>
      </c>
      <c r="J32" s="23" t="str">
        <f t="shared" si="3"/>
        <v/>
      </c>
    </row>
    <row r="33" spans="1:10" x14ac:dyDescent="0.15">
      <c r="A33" s="29">
        <f t="shared" si="0"/>
        <v>23</v>
      </c>
      <c r="B33" s="25" t="str">
        <f>+IF('Alloc-EA'!$B33="","",'Alloc-EA'!$B33)</f>
        <v/>
      </c>
      <c r="C33" s="66"/>
      <c r="D33" s="66"/>
      <c r="E33" s="32" t="str">
        <f>+IF('Alloc-EA'!J33="","",IF(C33&lt;&gt;"",'Alloc-EA'!J33*C33,IF(D$6&lt;&gt;"",'Alloc-EA'!J33*$D$6,'Alloc-EA'!J33*$C$6)))</f>
        <v/>
      </c>
      <c r="F33" s="32" t="str">
        <f>+IF('Alloc-EA'!K33="","",IF(D33&lt;&gt;"",'Alloc-EA'!K33*D33,IF(E$6&lt;&gt;"",'Alloc-EA'!K33*$E$6,'Alloc-EA'!K33*$C$6)))</f>
        <v/>
      </c>
      <c r="G33" s="22" t="str">
        <f>IF(SUM(E33:F33)&lt;&gt;0,SUM(E33:F33),IF('Alloc-EA'!L33="","",IF(C33&lt;&gt;"",C33*'Alloc-EA'!L33,$C$6*'Alloc-EA'!L33)))</f>
        <v/>
      </c>
      <c r="H33" s="34" t="str">
        <f t="shared" si="1"/>
        <v/>
      </c>
      <c r="I33" s="34" t="str">
        <f t="shared" si="2"/>
        <v/>
      </c>
      <c r="J33" s="23" t="str">
        <f t="shared" si="3"/>
        <v/>
      </c>
    </row>
    <row r="34" spans="1:10" x14ac:dyDescent="0.15">
      <c r="A34" s="29">
        <f t="shared" si="0"/>
        <v>24</v>
      </c>
      <c r="B34" s="25" t="str">
        <f>+IF('Alloc-EA'!$B34="","",'Alloc-EA'!$B34)</f>
        <v/>
      </c>
      <c r="C34" s="66"/>
      <c r="D34" s="66"/>
      <c r="E34" s="32" t="str">
        <f>+IF('Alloc-EA'!J34="","",IF(C34&lt;&gt;"",'Alloc-EA'!J34*C34,IF(D$6&lt;&gt;"",'Alloc-EA'!J34*$D$6,'Alloc-EA'!J34*$C$6)))</f>
        <v/>
      </c>
      <c r="F34" s="32" t="str">
        <f>+IF('Alloc-EA'!K34="","",IF(D34&lt;&gt;"",'Alloc-EA'!K34*D34,IF(E$6&lt;&gt;"",'Alloc-EA'!K34*$E$6,'Alloc-EA'!K34*$C$6)))</f>
        <v/>
      </c>
      <c r="G34" s="22" t="str">
        <f>IF(SUM(E34:F34)&lt;&gt;0,SUM(E34:F34),IF('Alloc-EA'!L34="","",IF(C34&lt;&gt;"",C34*'Alloc-EA'!L34,$C$6*'Alloc-EA'!L34)))</f>
        <v/>
      </c>
      <c r="H34" s="34" t="str">
        <f t="shared" si="1"/>
        <v/>
      </c>
      <c r="I34" s="34" t="str">
        <f t="shared" si="2"/>
        <v/>
      </c>
      <c r="J34" s="23" t="str">
        <f t="shared" si="3"/>
        <v/>
      </c>
    </row>
    <row r="35" spans="1:10" x14ac:dyDescent="0.15">
      <c r="A35" s="29">
        <f t="shared" si="0"/>
        <v>25</v>
      </c>
      <c r="B35" s="25" t="str">
        <f>+IF('Alloc-EA'!$B35="","",'Alloc-EA'!$B35)</f>
        <v/>
      </c>
      <c r="C35" s="66"/>
      <c r="D35" s="66"/>
      <c r="E35" s="32" t="str">
        <f>+IF('Alloc-EA'!J35="","",IF(C35&lt;&gt;"",'Alloc-EA'!J35*C35,IF(D$6&lt;&gt;"",'Alloc-EA'!J35*$D$6,'Alloc-EA'!J35*$C$6)))</f>
        <v/>
      </c>
      <c r="F35" s="32" t="str">
        <f>+IF('Alloc-EA'!K35="","",IF(D35&lt;&gt;"",'Alloc-EA'!K35*D35,IF(E$6&lt;&gt;"",'Alloc-EA'!K35*$E$6,'Alloc-EA'!K35*$C$6)))</f>
        <v/>
      </c>
      <c r="G35" s="22" t="str">
        <f>IF(SUM(E35:F35)&lt;&gt;0,SUM(E35:F35),IF('Alloc-EA'!L35="","",IF(C35&lt;&gt;"",C35*'Alloc-EA'!L35,$C$6*'Alloc-EA'!L35)))</f>
        <v/>
      </c>
      <c r="H35" s="34" t="str">
        <f t="shared" si="1"/>
        <v/>
      </c>
      <c r="I35" s="34" t="str">
        <f t="shared" si="2"/>
        <v/>
      </c>
      <c r="J35" s="23" t="str">
        <f t="shared" si="3"/>
        <v/>
      </c>
    </row>
    <row r="36" spans="1:10" x14ac:dyDescent="0.15">
      <c r="A36" s="29">
        <f t="shared" si="0"/>
        <v>26</v>
      </c>
      <c r="B36" s="25" t="str">
        <f>+IF('Alloc-EA'!$B36="","",'Alloc-EA'!$B36)</f>
        <v/>
      </c>
      <c r="C36" s="66"/>
      <c r="D36" s="66"/>
      <c r="E36" s="32" t="str">
        <f>+IF('Alloc-EA'!J36="","",IF(C36&lt;&gt;"",'Alloc-EA'!J36*C36,IF(D$6&lt;&gt;"",'Alloc-EA'!J36*$D$6,'Alloc-EA'!J36*$C$6)))</f>
        <v/>
      </c>
      <c r="F36" s="32" t="str">
        <f>+IF('Alloc-EA'!K36="","",IF(D36&lt;&gt;"",'Alloc-EA'!K36*D36,IF(E$6&lt;&gt;"",'Alloc-EA'!K36*$E$6,'Alloc-EA'!K36*$C$6)))</f>
        <v/>
      </c>
      <c r="G36" s="22" t="str">
        <f>IF(SUM(E36:F36)&lt;&gt;0,SUM(E36:F36),IF('Alloc-EA'!L36="","",IF(C36&lt;&gt;"",C36*'Alloc-EA'!L36,$C$6*'Alloc-EA'!L36)))</f>
        <v/>
      </c>
      <c r="H36" s="34" t="str">
        <f t="shared" ref="H36:H40" si="4">+IF(E36="","",ROUND(IF(D$7&lt;&gt;"",E36*D$7,IF($C$7&lt;&gt;"",E36*$C$7,E36)),))</f>
        <v/>
      </c>
      <c r="I36" s="34" t="str">
        <f t="shared" ref="I36:I40" si="5">+IF(F36="","",ROUND(IF(E$7&lt;&gt;"",F36*E$7,IF($C$7&lt;&gt;"",F36*$C$7,F36)),0))</f>
        <v/>
      </c>
      <c r="J36" s="23" t="str">
        <f t="shared" ref="J36:J40" si="6">IF(SUM(H36:I36)&lt;&gt;0,SUM(H36:I36),IF(G36="","",ROUND(IF($C$7&lt;&gt;"",$C$7*G36,G36),0)))</f>
        <v/>
      </c>
    </row>
    <row r="37" spans="1:10" x14ac:dyDescent="0.15">
      <c r="A37" s="29">
        <f t="shared" si="0"/>
        <v>27</v>
      </c>
      <c r="B37" s="25" t="str">
        <f>+IF('Alloc-EA'!$B37="","",'Alloc-EA'!$B37)</f>
        <v/>
      </c>
      <c r="C37" s="66"/>
      <c r="D37" s="66"/>
      <c r="E37" s="32" t="str">
        <f>+IF('Alloc-EA'!J37="","",IF(C37&lt;&gt;"",'Alloc-EA'!J37*C37,IF(D$6&lt;&gt;"",'Alloc-EA'!J37*$D$6,'Alloc-EA'!J37*$C$6)))</f>
        <v/>
      </c>
      <c r="F37" s="32" t="str">
        <f>+IF('Alloc-EA'!K37="","",IF(D37&lt;&gt;"",'Alloc-EA'!K37*D37,IF(E$6&lt;&gt;"",'Alloc-EA'!K37*$E$6,'Alloc-EA'!K37*$C$6)))</f>
        <v/>
      </c>
      <c r="G37" s="22" t="str">
        <f>IF(SUM(E37:F37)&lt;&gt;0,SUM(E37:F37),IF('Alloc-EA'!L37="","",IF(C37&lt;&gt;"",C37*'Alloc-EA'!L37,$C$6*'Alloc-EA'!L37)))</f>
        <v/>
      </c>
      <c r="H37" s="34" t="str">
        <f t="shared" si="4"/>
        <v/>
      </c>
      <c r="I37" s="34" t="str">
        <f t="shared" si="5"/>
        <v/>
      </c>
      <c r="J37" s="23" t="str">
        <f t="shared" si="6"/>
        <v/>
      </c>
    </row>
    <row r="38" spans="1:10" x14ac:dyDescent="0.15">
      <c r="A38" s="29">
        <f t="shared" si="0"/>
        <v>28</v>
      </c>
      <c r="B38" s="25" t="str">
        <f>+IF('Alloc-EA'!$B38="","",'Alloc-EA'!$B38)</f>
        <v/>
      </c>
      <c r="C38" s="66"/>
      <c r="D38" s="66"/>
      <c r="E38" s="32" t="str">
        <f>+IF('Alloc-EA'!J38="","",IF(C38&lt;&gt;"",'Alloc-EA'!J38*C38,IF(D$6&lt;&gt;"",'Alloc-EA'!J38*$D$6,'Alloc-EA'!J38*$C$6)))</f>
        <v/>
      </c>
      <c r="F38" s="32" t="str">
        <f>+IF('Alloc-EA'!K38="","",IF(D38&lt;&gt;"",'Alloc-EA'!K38*D38,IF(E$6&lt;&gt;"",'Alloc-EA'!K38*$E$6,'Alloc-EA'!K38*$C$6)))</f>
        <v/>
      </c>
      <c r="G38" s="22" t="str">
        <f>IF(SUM(E38:F38)&lt;&gt;0,SUM(E38:F38),IF('Alloc-EA'!L38="","",IF(C38&lt;&gt;"",C38*'Alloc-EA'!L38,$C$6*'Alloc-EA'!L38)))</f>
        <v/>
      </c>
      <c r="H38" s="34" t="str">
        <f t="shared" si="4"/>
        <v/>
      </c>
      <c r="I38" s="34" t="str">
        <f t="shared" si="5"/>
        <v/>
      </c>
      <c r="J38" s="23" t="str">
        <f t="shared" si="6"/>
        <v/>
      </c>
    </row>
    <row r="39" spans="1:10" x14ac:dyDescent="0.15">
      <c r="A39" s="29">
        <f t="shared" si="0"/>
        <v>29</v>
      </c>
      <c r="B39" s="25" t="str">
        <f>+IF('Alloc-EA'!$B39="","",'Alloc-EA'!$B39)</f>
        <v/>
      </c>
      <c r="C39" s="66"/>
      <c r="D39" s="66"/>
      <c r="E39" s="32" t="str">
        <f>+IF('Alloc-EA'!J39="","",IF(C39&lt;&gt;"",'Alloc-EA'!J39*C39,IF(D$6&lt;&gt;"",'Alloc-EA'!J39*$D$6,'Alloc-EA'!J39*$C$6)))</f>
        <v/>
      </c>
      <c r="F39" s="32" t="str">
        <f>+IF('Alloc-EA'!K39="","",IF(D39&lt;&gt;"",'Alloc-EA'!K39*D39,IF(E$6&lt;&gt;"",'Alloc-EA'!K39*$E$6,'Alloc-EA'!K39*$C$6)))</f>
        <v/>
      </c>
      <c r="G39" s="22" t="str">
        <f>IF(SUM(E39:F39)&lt;&gt;0,SUM(E39:F39),IF('Alloc-EA'!L39="","",IF(C39&lt;&gt;"",C39*'Alloc-EA'!L39,$C$6*'Alloc-EA'!L39)))</f>
        <v/>
      </c>
      <c r="H39" s="34" t="str">
        <f t="shared" si="4"/>
        <v/>
      </c>
      <c r="I39" s="34" t="str">
        <f t="shared" si="5"/>
        <v/>
      </c>
      <c r="J39" s="23" t="str">
        <f t="shared" si="6"/>
        <v/>
      </c>
    </row>
    <row r="40" spans="1:10" x14ac:dyDescent="0.15">
      <c r="A40" s="29">
        <f t="shared" si="0"/>
        <v>30</v>
      </c>
      <c r="B40" s="25" t="str">
        <f>+IF('Alloc-EA'!$B40="","",'Alloc-EA'!$B40)</f>
        <v/>
      </c>
      <c r="C40" s="66"/>
      <c r="D40" s="66"/>
      <c r="E40" s="32" t="str">
        <f>+IF('Alloc-EA'!J40="","",IF(C40&lt;&gt;"",'Alloc-EA'!J40*C40,IF(D$6&lt;&gt;"",'Alloc-EA'!J40*$D$6,'Alloc-EA'!J40*$C$6)))</f>
        <v/>
      </c>
      <c r="F40" s="32" t="str">
        <f>+IF('Alloc-EA'!K40="","",IF(D40&lt;&gt;"",'Alloc-EA'!K40*D40,IF(E$6&lt;&gt;"",'Alloc-EA'!K40*$E$6,'Alloc-EA'!K40*$C$6)))</f>
        <v/>
      </c>
      <c r="G40" s="22" t="str">
        <f>IF(SUM(E40:F40)&lt;&gt;0,SUM(E40:F40),IF('Alloc-EA'!L40="","",IF(C40&lt;&gt;"",C40*'Alloc-EA'!L40,$C$6*'Alloc-EA'!L40)))</f>
        <v/>
      </c>
      <c r="H40" s="34" t="str">
        <f t="shared" si="4"/>
        <v/>
      </c>
      <c r="I40" s="34" t="str">
        <f t="shared" si="5"/>
        <v/>
      </c>
      <c r="J40" s="23" t="str">
        <f t="shared" si="6"/>
        <v/>
      </c>
    </row>
    <row r="41" spans="1:10" x14ac:dyDescent="0.15">
      <c r="A41" s="29">
        <f t="shared" si="0"/>
        <v>31</v>
      </c>
      <c r="B41" s="25" t="str">
        <f>+IF('Alloc-EA'!$B41="","",'Alloc-EA'!$B41)</f>
        <v/>
      </c>
      <c r="C41" s="66"/>
      <c r="D41" s="66"/>
      <c r="E41" s="32" t="str">
        <f>+IF('Alloc-EA'!J41="","",IF(C41&lt;&gt;"",'Alloc-EA'!J41*C41,IF(D$6&lt;&gt;"",'Alloc-EA'!J41*$D$6,'Alloc-EA'!J41*$C$6)))</f>
        <v/>
      </c>
      <c r="F41" s="32" t="str">
        <f>+IF('Alloc-EA'!K41="","",IF(D41&lt;&gt;"",'Alloc-EA'!K41*D41,IF(E$6&lt;&gt;"",'Alloc-EA'!K41*$E$6,'Alloc-EA'!K41*$C$6)))</f>
        <v/>
      </c>
      <c r="G41" s="22" t="str">
        <f>IF(SUM(E41:F41)&lt;&gt;0,SUM(E41:F41),IF('Alloc-EA'!L41="","",IF(C41&lt;&gt;"",C41*'Alloc-EA'!L41,$C$6*'Alloc-EA'!L41)))</f>
        <v/>
      </c>
      <c r="H41" s="34" t="str">
        <f t="shared" ref="H41:H60" si="7">+IF(E41="","",ROUND(IF(D$7&lt;&gt;"",E41*D$7,IF($C$7&lt;&gt;"",E41*$C$7,E41)),))</f>
        <v/>
      </c>
      <c r="I41" s="34" t="str">
        <f t="shared" ref="I41:I60" si="8">+IF(F41="","",ROUND(IF(E$7&lt;&gt;"",F41*E$7,IF($C$7&lt;&gt;"",F41*$C$7,F41)),0))</f>
        <v/>
      </c>
      <c r="J41" s="23" t="str">
        <f t="shared" ref="J41:J60" si="9">IF(SUM(H41:I41)&lt;&gt;0,SUM(H41:I41),IF(G41="","",ROUND(IF($C$7&lt;&gt;"",$C$7*G41,G41),0)))</f>
        <v/>
      </c>
    </row>
    <row r="42" spans="1:10" x14ac:dyDescent="0.15">
      <c r="A42" s="29">
        <f t="shared" si="0"/>
        <v>32</v>
      </c>
      <c r="B42" s="25" t="str">
        <f>+IF('Alloc-EA'!$B42="","",'Alloc-EA'!$B42)</f>
        <v/>
      </c>
      <c r="C42" s="66"/>
      <c r="D42" s="66"/>
      <c r="E42" s="32" t="str">
        <f>+IF('Alloc-EA'!J42="","",IF(C42&lt;&gt;"",'Alloc-EA'!J42*C42,IF(D$6&lt;&gt;"",'Alloc-EA'!J42*$D$6,'Alloc-EA'!J42*$C$6)))</f>
        <v/>
      </c>
      <c r="F42" s="32" t="str">
        <f>+IF('Alloc-EA'!K42="","",IF(D42&lt;&gt;"",'Alloc-EA'!K42*D42,IF(E$6&lt;&gt;"",'Alloc-EA'!K42*$E$6,'Alloc-EA'!K42*$C$6)))</f>
        <v/>
      </c>
      <c r="G42" s="22" t="str">
        <f>IF(SUM(E42:F42)&lt;&gt;0,SUM(E42:F42),IF('Alloc-EA'!L42="","",IF(C42&lt;&gt;"",C42*'Alloc-EA'!L42,$C$6*'Alloc-EA'!L42)))</f>
        <v/>
      </c>
      <c r="H42" s="34" t="str">
        <f t="shared" si="7"/>
        <v/>
      </c>
      <c r="I42" s="34" t="str">
        <f t="shared" si="8"/>
        <v/>
      </c>
      <c r="J42" s="23" t="str">
        <f t="shared" si="9"/>
        <v/>
      </c>
    </row>
    <row r="43" spans="1:10" x14ac:dyDescent="0.15">
      <c r="A43" s="29">
        <f t="shared" si="0"/>
        <v>33</v>
      </c>
      <c r="B43" s="25" t="str">
        <f>+IF('Alloc-EA'!$B43="","",'Alloc-EA'!$B43)</f>
        <v/>
      </c>
      <c r="C43" s="66"/>
      <c r="D43" s="66"/>
      <c r="E43" s="32" t="str">
        <f>+IF('Alloc-EA'!J43="","",IF(C43&lt;&gt;"",'Alloc-EA'!J43*C43,IF(D$6&lt;&gt;"",'Alloc-EA'!J43*$D$6,'Alloc-EA'!J43*$C$6)))</f>
        <v/>
      </c>
      <c r="F43" s="32" t="str">
        <f>+IF('Alloc-EA'!K43="","",IF(D43&lt;&gt;"",'Alloc-EA'!K43*D43,IF(E$6&lt;&gt;"",'Alloc-EA'!K43*$E$6,'Alloc-EA'!K43*$C$6)))</f>
        <v/>
      </c>
      <c r="G43" s="22" t="str">
        <f>IF(SUM(E43:F43)&lt;&gt;0,SUM(E43:F43),IF('Alloc-EA'!L43="","",IF(C43&lt;&gt;"",C43*'Alloc-EA'!L43,$C$6*'Alloc-EA'!L43)))</f>
        <v/>
      </c>
      <c r="H43" s="34" t="str">
        <f t="shared" si="7"/>
        <v/>
      </c>
      <c r="I43" s="34" t="str">
        <f t="shared" si="8"/>
        <v/>
      </c>
      <c r="J43" s="23" t="str">
        <f t="shared" si="9"/>
        <v/>
      </c>
    </row>
    <row r="44" spans="1:10" x14ac:dyDescent="0.15">
      <c r="A44" s="29">
        <f t="shared" si="0"/>
        <v>34</v>
      </c>
      <c r="B44" s="25" t="str">
        <f>+IF('Alloc-EA'!$B44="","",'Alloc-EA'!$B44)</f>
        <v/>
      </c>
      <c r="C44" s="66"/>
      <c r="D44" s="66"/>
      <c r="E44" s="32" t="str">
        <f>+IF('Alloc-EA'!J44="","",IF(C44&lt;&gt;"",'Alloc-EA'!J44*C44,IF(D$6&lt;&gt;"",'Alloc-EA'!J44*$D$6,'Alloc-EA'!J44*$C$6)))</f>
        <v/>
      </c>
      <c r="F44" s="32" t="str">
        <f>+IF('Alloc-EA'!K44="","",IF(D44&lt;&gt;"",'Alloc-EA'!K44*D44,IF(E$6&lt;&gt;"",'Alloc-EA'!K44*$E$6,'Alloc-EA'!K44*$C$6)))</f>
        <v/>
      </c>
      <c r="G44" s="22" t="str">
        <f>IF(SUM(E44:F44)&lt;&gt;0,SUM(E44:F44),IF('Alloc-EA'!L44="","",IF(C44&lt;&gt;"",C44*'Alloc-EA'!L44,$C$6*'Alloc-EA'!L44)))</f>
        <v/>
      </c>
      <c r="H44" s="34" t="str">
        <f t="shared" si="7"/>
        <v/>
      </c>
      <c r="I44" s="34" t="str">
        <f t="shared" si="8"/>
        <v/>
      </c>
      <c r="J44" s="23" t="str">
        <f t="shared" si="9"/>
        <v/>
      </c>
    </row>
    <row r="45" spans="1:10" x14ac:dyDescent="0.15">
      <c r="A45" s="29">
        <f t="shared" si="0"/>
        <v>35</v>
      </c>
      <c r="B45" s="25" t="str">
        <f>+IF('Alloc-EA'!$B45="","",'Alloc-EA'!$B45)</f>
        <v/>
      </c>
      <c r="C45" s="66"/>
      <c r="D45" s="66"/>
      <c r="E45" s="32" t="str">
        <f>+IF('Alloc-EA'!J45="","",IF(C45&lt;&gt;"",'Alloc-EA'!J45*C45,IF(D$6&lt;&gt;"",'Alloc-EA'!J45*$D$6,'Alloc-EA'!J45*$C$6)))</f>
        <v/>
      </c>
      <c r="F45" s="32" t="str">
        <f>+IF('Alloc-EA'!K45="","",IF(D45&lt;&gt;"",'Alloc-EA'!K45*D45,IF(E$6&lt;&gt;"",'Alloc-EA'!K45*$E$6,'Alloc-EA'!K45*$C$6)))</f>
        <v/>
      </c>
      <c r="G45" s="22" t="str">
        <f>IF(SUM(E45:F45)&lt;&gt;0,SUM(E45:F45),IF('Alloc-EA'!L45="","",IF(C45&lt;&gt;"",C45*'Alloc-EA'!L45,$C$6*'Alloc-EA'!L45)))</f>
        <v/>
      </c>
      <c r="H45" s="34" t="str">
        <f t="shared" si="7"/>
        <v/>
      </c>
      <c r="I45" s="34" t="str">
        <f t="shared" si="8"/>
        <v/>
      </c>
      <c r="J45" s="23" t="str">
        <f t="shared" si="9"/>
        <v/>
      </c>
    </row>
    <row r="46" spans="1:10" x14ac:dyDescent="0.15">
      <c r="A46" s="29">
        <f t="shared" si="0"/>
        <v>36</v>
      </c>
      <c r="B46" s="25" t="str">
        <f>+IF('Alloc-EA'!$B46="","",'Alloc-EA'!$B46)</f>
        <v/>
      </c>
      <c r="C46" s="66"/>
      <c r="D46" s="66"/>
      <c r="E46" s="32" t="str">
        <f>+IF('Alloc-EA'!J46="","",IF(C46&lt;&gt;"",'Alloc-EA'!J46*C46,IF(D$6&lt;&gt;"",'Alloc-EA'!J46*$D$6,'Alloc-EA'!J46*$C$6)))</f>
        <v/>
      </c>
      <c r="F46" s="32" t="str">
        <f>+IF('Alloc-EA'!K46="","",IF(D46&lt;&gt;"",'Alloc-EA'!K46*D46,IF(E$6&lt;&gt;"",'Alloc-EA'!K46*$E$6,'Alloc-EA'!K46*$C$6)))</f>
        <v/>
      </c>
      <c r="G46" s="22" t="str">
        <f>IF(SUM(E46:F46)&lt;&gt;0,SUM(E46:F46),IF('Alloc-EA'!L46="","",IF(C46&lt;&gt;"",C46*'Alloc-EA'!L46,$C$6*'Alloc-EA'!L46)))</f>
        <v/>
      </c>
      <c r="H46" s="34" t="str">
        <f t="shared" si="7"/>
        <v/>
      </c>
      <c r="I46" s="34" t="str">
        <f t="shared" si="8"/>
        <v/>
      </c>
      <c r="J46" s="23" t="str">
        <f t="shared" si="9"/>
        <v/>
      </c>
    </row>
    <row r="47" spans="1:10" x14ac:dyDescent="0.15">
      <c r="A47" s="29">
        <f t="shared" si="0"/>
        <v>37</v>
      </c>
      <c r="B47" s="25" t="str">
        <f>+IF('Alloc-EA'!$B47="","",'Alloc-EA'!$B47)</f>
        <v/>
      </c>
      <c r="C47" s="66"/>
      <c r="D47" s="66"/>
      <c r="E47" s="32" t="str">
        <f>+IF('Alloc-EA'!J47="","",IF(C47&lt;&gt;"",'Alloc-EA'!J47*C47,IF(D$6&lt;&gt;"",'Alloc-EA'!J47*$D$6,'Alloc-EA'!J47*$C$6)))</f>
        <v/>
      </c>
      <c r="F47" s="32" t="str">
        <f>+IF('Alloc-EA'!K47="","",IF(D47&lt;&gt;"",'Alloc-EA'!K47*D47,IF(E$6&lt;&gt;"",'Alloc-EA'!K47*$E$6,'Alloc-EA'!K47*$C$6)))</f>
        <v/>
      </c>
      <c r="G47" s="22" t="str">
        <f>IF(SUM(E47:F47)&lt;&gt;0,SUM(E47:F47),IF('Alloc-EA'!L47="","",IF(C47&lt;&gt;"",C47*'Alloc-EA'!L47,$C$6*'Alloc-EA'!L47)))</f>
        <v/>
      </c>
      <c r="H47" s="34" t="str">
        <f t="shared" si="7"/>
        <v/>
      </c>
      <c r="I47" s="34" t="str">
        <f t="shared" si="8"/>
        <v/>
      </c>
      <c r="J47" s="23" t="str">
        <f t="shared" si="9"/>
        <v/>
      </c>
    </row>
    <row r="48" spans="1:10" x14ac:dyDescent="0.15">
      <c r="A48" s="29">
        <f t="shared" si="0"/>
        <v>38</v>
      </c>
      <c r="B48" s="25" t="str">
        <f>+IF('Alloc-EA'!$B48="","",'Alloc-EA'!$B48)</f>
        <v/>
      </c>
      <c r="C48" s="66"/>
      <c r="D48" s="66"/>
      <c r="E48" s="32" t="str">
        <f>+IF('Alloc-EA'!J48="","",IF(C48&lt;&gt;"",'Alloc-EA'!J48*C48,IF(D$6&lt;&gt;"",'Alloc-EA'!J48*$D$6,'Alloc-EA'!J48*$C$6)))</f>
        <v/>
      </c>
      <c r="F48" s="32" t="str">
        <f>+IF('Alloc-EA'!K48="","",IF(D48&lt;&gt;"",'Alloc-EA'!K48*D48,IF(E$6&lt;&gt;"",'Alloc-EA'!K48*$E$6,'Alloc-EA'!K48*$C$6)))</f>
        <v/>
      </c>
      <c r="G48" s="22" t="str">
        <f>IF(SUM(E48:F48)&lt;&gt;0,SUM(E48:F48),IF('Alloc-EA'!L48="","",IF(C48&lt;&gt;"",C48*'Alloc-EA'!L48,$C$6*'Alloc-EA'!L48)))</f>
        <v/>
      </c>
      <c r="H48" s="34" t="str">
        <f t="shared" si="7"/>
        <v/>
      </c>
      <c r="I48" s="34" t="str">
        <f t="shared" si="8"/>
        <v/>
      </c>
      <c r="J48" s="23" t="str">
        <f t="shared" si="9"/>
        <v/>
      </c>
    </row>
    <row r="49" spans="1:10" x14ac:dyDescent="0.15">
      <c r="A49" s="29">
        <f t="shared" si="0"/>
        <v>39</v>
      </c>
      <c r="B49" s="25" t="str">
        <f>+IF('Alloc-EA'!$B49="","",'Alloc-EA'!$B49)</f>
        <v/>
      </c>
      <c r="C49" s="66"/>
      <c r="D49" s="66"/>
      <c r="E49" s="32" t="str">
        <f>+IF('Alloc-EA'!J49="","",IF(C49&lt;&gt;"",'Alloc-EA'!J49*C49,IF(D$6&lt;&gt;"",'Alloc-EA'!J49*$D$6,'Alloc-EA'!J49*$C$6)))</f>
        <v/>
      </c>
      <c r="F49" s="32" t="str">
        <f>+IF('Alloc-EA'!K49="","",IF(D49&lt;&gt;"",'Alloc-EA'!K49*D49,IF(E$6&lt;&gt;"",'Alloc-EA'!K49*$E$6,'Alloc-EA'!K49*$C$6)))</f>
        <v/>
      </c>
      <c r="G49" s="22" t="str">
        <f>IF(SUM(E49:F49)&lt;&gt;0,SUM(E49:F49),IF('Alloc-EA'!L49="","",IF(C49&lt;&gt;"",C49*'Alloc-EA'!L49,$C$6*'Alloc-EA'!L49)))</f>
        <v/>
      </c>
      <c r="H49" s="34" t="str">
        <f t="shared" si="7"/>
        <v/>
      </c>
      <c r="I49" s="34" t="str">
        <f t="shared" si="8"/>
        <v/>
      </c>
      <c r="J49" s="23" t="str">
        <f t="shared" si="9"/>
        <v/>
      </c>
    </row>
    <row r="50" spans="1:10" x14ac:dyDescent="0.15">
      <c r="A50" s="29">
        <f t="shared" si="0"/>
        <v>40</v>
      </c>
      <c r="B50" s="25" t="str">
        <f>+IF('Alloc-EA'!$B50="","",'Alloc-EA'!$B50)</f>
        <v/>
      </c>
      <c r="C50" s="66"/>
      <c r="D50" s="66"/>
      <c r="E50" s="32" t="str">
        <f>+IF('Alloc-EA'!J50="","",IF(C50&lt;&gt;"",'Alloc-EA'!J50*C50,IF(D$6&lt;&gt;"",'Alloc-EA'!J50*$D$6,'Alloc-EA'!J50*$C$6)))</f>
        <v/>
      </c>
      <c r="F50" s="32" t="str">
        <f>+IF('Alloc-EA'!K50="","",IF(D50&lt;&gt;"",'Alloc-EA'!K50*D50,IF(E$6&lt;&gt;"",'Alloc-EA'!K50*$E$6,'Alloc-EA'!K50*$C$6)))</f>
        <v/>
      </c>
      <c r="G50" s="22" t="str">
        <f>IF(SUM(E50:F50)&lt;&gt;0,SUM(E50:F50),IF('Alloc-EA'!L50="","",IF(C50&lt;&gt;"",C50*'Alloc-EA'!L50,$C$6*'Alloc-EA'!L50)))</f>
        <v/>
      </c>
      <c r="H50" s="34" t="str">
        <f t="shared" si="7"/>
        <v/>
      </c>
      <c r="I50" s="34" t="str">
        <f t="shared" si="8"/>
        <v/>
      </c>
      <c r="J50" s="23" t="str">
        <f t="shared" si="9"/>
        <v/>
      </c>
    </row>
    <row r="51" spans="1:10" x14ac:dyDescent="0.15">
      <c r="A51" s="29">
        <f t="shared" si="0"/>
        <v>41</v>
      </c>
      <c r="B51" s="25" t="str">
        <f>+IF('Alloc-EA'!$B51="","",'Alloc-EA'!$B51)</f>
        <v/>
      </c>
      <c r="C51" s="66"/>
      <c r="D51" s="66"/>
      <c r="E51" s="32" t="str">
        <f>+IF('Alloc-EA'!J51="","",IF(C51&lt;&gt;"",'Alloc-EA'!J51*C51,IF(D$6&lt;&gt;"",'Alloc-EA'!J51*$D$6,'Alloc-EA'!J51*$C$6)))</f>
        <v/>
      </c>
      <c r="F51" s="32" t="str">
        <f>+IF('Alloc-EA'!K51="","",IF(D51&lt;&gt;"",'Alloc-EA'!K51*D51,IF(E$6&lt;&gt;"",'Alloc-EA'!K51*$E$6,'Alloc-EA'!K51*$C$6)))</f>
        <v/>
      </c>
      <c r="G51" s="22" t="str">
        <f>IF(SUM(E51:F51)&lt;&gt;0,SUM(E51:F51),IF('Alloc-EA'!L51="","",IF(C51&lt;&gt;"",C51*'Alloc-EA'!L51,$C$6*'Alloc-EA'!L51)))</f>
        <v/>
      </c>
      <c r="H51" s="34" t="str">
        <f t="shared" si="7"/>
        <v/>
      </c>
      <c r="I51" s="34" t="str">
        <f t="shared" si="8"/>
        <v/>
      </c>
      <c r="J51" s="23" t="str">
        <f t="shared" si="9"/>
        <v/>
      </c>
    </row>
    <row r="52" spans="1:10" x14ac:dyDescent="0.15">
      <c r="A52" s="29">
        <f t="shared" si="0"/>
        <v>42</v>
      </c>
      <c r="B52" s="25" t="str">
        <f>+IF('Alloc-EA'!$B52="","",'Alloc-EA'!$B52)</f>
        <v/>
      </c>
      <c r="C52" s="66"/>
      <c r="D52" s="66"/>
      <c r="E52" s="32" t="str">
        <f>+IF('Alloc-EA'!J52="","",IF(C52&lt;&gt;"",'Alloc-EA'!J52*C52,IF(D$6&lt;&gt;"",'Alloc-EA'!J52*$D$6,'Alloc-EA'!J52*$C$6)))</f>
        <v/>
      </c>
      <c r="F52" s="32" t="str">
        <f>+IF('Alloc-EA'!K52="","",IF(D52&lt;&gt;"",'Alloc-EA'!K52*D52,IF(E$6&lt;&gt;"",'Alloc-EA'!K52*$E$6,'Alloc-EA'!K52*$C$6)))</f>
        <v/>
      </c>
      <c r="G52" s="22" t="str">
        <f>IF(SUM(E52:F52)&lt;&gt;0,SUM(E52:F52),IF('Alloc-EA'!L52="","",IF(C52&lt;&gt;"",C52*'Alloc-EA'!L52,$C$6*'Alloc-EA'!L52)))</f>
        <v/>
      </c>
      <c r="H52" s="34" t="str">
        <f t="shared" si="7"/>
        <v/>
      </c>
      <c r="I52" s="34" t="str">
        <f t="shared" si="8"/>
        <v/>
      </c>
      <c r="J52" s="23" t="str">
        <f t="shared" si="9"/>
        <v/>
      </c>
    </row>
    <row r="53" spans="1:10" x14ac:dyDescent="0.15">
      <c r="A53" s="29">
        <f t="shared" si="0"/>
        <v>43</v>
      </c>
      <c r="B53" s="25" t="str">
        <f>+IF('Alloc-EA'!$B53="","",'Alloc-EA'!$B53)</f>
        <v/>
      </c>
      <c r="C53" s="66"/>
      <c r="D53" s="66"/>
      <c r="E53" s="32" t="str">
        <f>+IF('Alloc-EA'!J53="","",IF(C53&lt;&gt;"",'Alloc-EA'!J53*C53,IF(D$6&lt;&gt;"",'Alloc-EA'!J53*$D$6,'Alloc-EA'!J53*$C$6)))</f>
        <v/>
      </c>
      <c r="F53" s="32" t="str">
        <f>+IF('Alloc-EA'!K53="","",IF(D53&lt;&gt;"",'Alloc-EA'!K53*D53,IF(E$6&lt;&gt;"",'Alloc-EA'!K53*$E$6,'Alloc-EA'!K53*$C$6)))</f>
        <v/>
      </c>
      <c r="G53" s="22" t="str">
        <f>IF(SUM(E53:F53)&lt;&gt;0,SUM(E53:F53),IF('Alloc-EA'!L53="","",IF(C53&lt;&gt;"",C53*'Alloc-EA'!L53,$C$6*'Alloc-EA'!L53)))</f>
        <v/>
      </c>
      <c r="H53" s="34" t="str">
        <f t="shared" si="7"/>
        <v/>
      </c>
      <c r="I53" s="34" t="str">
        <f t="shared" si="8"/>
        <v/>
      </c>
      <c r="J53" s="23" t="str">
        <f t="shared" si="9"/>
        <v/>
      </c>
    </row>
    <row r="54" spans="1:10" x14ac:dyDescent="0.15">
      <c r="A54" s="29">
        <f t="shared" si="0"/>
        <v>44</v>
      </c>
      <c r="B54" s="25" t="str">
        <f>+IF('Alloc-EA'!$B54="","",'Alloc-EA'!$B54)</f>
        <v/>
      </c>
      <c r="C54" s="66"/>
      <c r="D54" s="66"/>
      <c r="E54" s="32" t="str">
        <f>+IF('Alloc-EA'!J54="","",IF(C54&lt;&gt;"",'Alloc-EA'!J54*C54,IF(D$6&lt;&gt;"",'Alloc-EA'!J54*$D$6,'Alloc-EA'!J54*$C$6)))</f>
        <v/>
      </c>
      <c r="F54" s="32" t="str">
        <f>+IF('Alloc-EA'!K54="","",IF(D54&lt;&gt;"",'Alloc-EA'!K54*D54,IF(E$6&lt;&gt;"",'Alloc-EA'!K54*$E$6,'Alloc-EA'!K54*$C$6)))</f>
        <v/>
      </c>
      <c r="G54" s="22" t="str">
        <f>IF(SUM(E54:F54)&lt;&gt;0,SUM(E54:F54),IF('Alloc-EA'!L54="","",IF(C54&lt;&gt;"",C54*'Alloc-EA'!L54,$C$6*'Alloc-EA'!L54)))</f>
        <v/>
      </c>
      <c r="H54" s="34" t="str">
        <f t="shared" si="7"/>
        <v/>
      </c>
      <c r="I54" s="34" t="str">
        <f t="shared" si="8"/>
        <v/>
      </c>
      <c r="J54" s="23" t="str">
        <f t="shared" si="9"/>
        <v/>
      </c>
    </row>
    <row r="55" spans="1:10" x14ac:dyDescent="0.15">
      <c r="A55" s="29">
        <f t="shared" si="0"/>
        <v>45</v>
      </c>
      <c r="B55" s="25" t="str">
        <f>+IF('Alloc-EA'!$B55="","",'Alloc-EA'!$B55)</f>
        <v/>
      </c>
      <c r="C55" s="66"/>
      <c r="D55" s="66"/>
      <c r="E55" s="32" t="str">
        <f>+IF('Alloc-EA'!J55="","",IF(C55&lt;&gt;"",'Alloc-EA'!J55*C55,IF(D$6&lt;&gt;"",'Alloc-EA'!J55*$D$6,'Alloc-EA'!J55*$C$6)))</f>
        <v/>
      </c>
      <c r="F55" s="32" t="str">
        <f>+IF('Alloc-EA'!K55="","",IF(D55&lt;&gt;"",'Alloc-EA'!K55*D55,IF(E$6&lt;&gt;"",'Alloc-EA'!K55*$E$6,'Alloc-EA'!K55*$C$6)))</f>
        <v/>
      </c>
      <c r="G55" s="22" t="str">
        <f>IF(SUM(E55:F55)&lt;&gt;0,SUM(E55:F55),IF('Alloc-EA'!L55="","",IF(C55&lt;&gt;"",C55*'Alloc-EA'!L55,$C$6*'Alloc-EA'!L55)))</f>
        <v/>
      </c>
      <c r="H55" s="34" t="str">
        <f t="shared" si="7"/>
        <v/>
      </c>
      <c r="I55" s="34" t="str">
        <f t="shared" si="8"/>
        <v/>
      </c>
      <c r="J55" s="23" t="str">
        <f t="shared" si="9"/>
        <v/>
      </c>
    </row>
    <row r="56" spans="1:10" x14ac:dyDescent="0.15">
      <c r="A56" s="29">
        <f t="shared" si="0"/>
        <v>46</v>
      </c>
      <c r="B56" s="25" t="str">
        <f>+IF('Alloc-EA'!$B56="","",'Alloc-EA'!$B56)</f>
        <v/>
      </c>
      <c r="C56" s="66"/>
      <c r="D56" s="66"/>
      <c r="E56" s="32" t="str">
        <f>+IF('Alloc-EA'!J56="","",IF(C56&lt;&gt;"",'Alloc-EA'!J56*C56,IF(D$6&lt;&gt;"",'Alloc-EA'!J56*$D$6,'Alloc-EA'!J56*$C$6)))</f>
        <v/>
      </c>
      <c r="F56" s="32" t="str">
        <f>+IF('Alloc-EA'!K56="","",IF(D56&lt;&gt;"",'Alloc-EA'!K56*D56,IF(E$6&lt;&gt;"",'Alloc-EA'!K56*$E$6,'Alloc-EA'!K56*$C$6)))</f>
        <v/>
      </c>
      <c r="G56" s="22" t="str">
        <f>IF(SUM(E56:F56)&lt;&gt;0,SUM(E56:F56),IF('Alloc-EA'!L56="","",IF(C56&lt;&gt;"",C56*'Alloc-EA'!L56,$C$6*'Alloc-EA'!L56)))</f>
        <v/>
      </c>
      <c r="H56" s="34" t="str">
        <f t="shared" si="7"/>
        <v/>
      </c>
      <c r="I56" s="34" t="str">
        <f t="shared" si="8"/>
        <v/>
      </c>
      <c r="J56" s="23" t="str">
        <f t="shared" si="9"/>
        <v/>
      </c>
    </row>
    <row r="57" spans="1:10" x14ac:dyDescent="0.15">
      <c r="A57" s="29">
        <f t="shared" si="0"/>
        <v>47</v>
      </c>
      <c r="B57" s="25" t="str">
        <f>+IF('Alloc-EA'!$B57="","",'Alloc-EA'!$B57)</f>
        <v/>
      </c>
      <c r="C57" s="66"/>
      <c r="D57" s="66"/>
      <c r="E57" s="32" t="str">
        <f>+IF('Alloc-EA'!J57="","",IF(C57&lt;&gt;"",'Alloc-EA'!J57*C57,IF(D$6&lt;&gt;"",'Alloc-EA'!J57*$D$6,'Alloc-EA'!J57*$C$6)))</f>
        <v/>
      </c>
      <c r="F57" s="32" t="str">
        <f>+IF('Alloc-EA'!K57="","",IF(D57&lt;&gt;"",'Alloc-EA'!K57*D57,IF(E$6&lt;&gt;"",'Alloc-EA'!K57*$E$6,'Alloc-EA'!K57*$C$6)))</f>
        <v/>
      </c>
      <c r="G57" s="22" t="str">
        <f>IF(SUM(E57:F57)&lt;&gt;0,SUM(E57:F57),IF('Alloc-EA'!L57="","",IF(C57&lt;&gt;"",C57*'Alloc-EA'!L57,$C$6*'Alloc-EA'!L57)))</f>
        <v/>
      </c>
      <c r="H57" s="34" t="str">
        <f t="shared" si="7"/>
        <v/>
      </c>
      <c r="I57" s="34" t="str">
        <f t="shared" si="8"/>
        <v/>
      </c>
      <c r="J57" s="23" t="str">
        <f t="shared" si="9"/>
        <v/>
      </c>
    </row>
    <row r="58" spans="1:10" x14ac:dyDescent="0.15">
      <c r="A58" s="29">
        <f t="shared" si="0"/>
        <v>48</v>
      </c>
      <c r="B58" s="25" t="str">
        <f>+IF('Alloc-EA'!$B58="","",'Alloc-EA'!$B58)</f>
        <v/>
      </c>
      <c r="C58" s="66"/>
      <c r="D58" s="66"/>
      <c r="E58" s="32" t="str">
        <f>+IF('Alloc-EA'!J58="","",IF(C58&lt;&gt;"",'Alloc-EA'!J58*C58,IF(D$6&lt;&gt;"",'Alloc-EA'!J58*$D$6,'Alloc-EA'!J58*$C$6)))</f>
        <v/>
      </c>
      <c r="F58" s="32" t="str">
        <f>+IF('Alloc-EA'!K58="","",IF(D58&lt;&gt;"",'Alloc-EA'!K58*D58,IF(E$6&lt;&gt;"",'Alloc-EA'!K58*$E$6,'Alloc-EA'!K58*$C$6)))</f>
        <v/>
      </c>
      <c r="G58" s="22" t="str">
        <f>IF(SUM(E58:F58)&lt;&gt;0,SUM(E58:F58),IF('Alloc-EA'!L58="","",IF(C58&lt;&gt;"",C58*'Alloc-EA'!L58,$C$6*'Alloc-EA'!L58)))</f>
        <v/>
      </c>
      <c r="H58" s="34" t="str">
        <f t="shared" si="7"/>
        <v/>
      </c>
      <c r="I58" s="34" t="str">
        <f t="shared" si="8"/>
        <v/>
      </c>
      <c r="J58" s="23" t="str">
        <f t="shared" si="9"/>
        <v/>
      </c>
    </row>
    <row r="59" spans="1:10" x14ac:dyDescent="0.15">
      <c r="A59" s="29">
        <f t="shared" si="0"/>
        <v>49</v>
      </c>
      <c r="B59" s="25" t="str">
        <f>+IF('Alloc-EA'!$B59="","",'Alloc-EA'!$B59)</f>
        <v/>
      </c>
      <c r="C59" s="66"/>
      <c r="D59" s="66"/>
      <c r="E59" s="32" t="str">
        <f>+IF('Alloc-EA'!J59="","",IF(C59&lt;&gt;"",'Alloc-EA'!J59*C59,IF(D$6&lt;&gt;"",'Alloc-EA'!J59*$D$6,'Alloc-EA'!J59*$C$6)))</f>
        <v/>
      </c>
      <c r="F59" s="32" t="str">
        <f>+IF('Alloc-EA'!K59="","",IF(D59&lt;&gt;"",'Alloc-EA'!K59*D59,IF(E$6&lt;&gt;"",'Alloc-EA'!K59*$E$6,'Alloc-EA'!K59*$C$6)))</f>
        <v/>
      </c>
      <c r="G59" s="22" t="str">
        <f>IF(SUM(E59:F59)&lt;&gt;0,SUM(E59:F59),IF('Alloc-EA'!L59="","",IF(C59&lt;&gt;"",C59*'Alloc-EA'!L59,$C$6*'Alloc-EA'!L59)))</f>
        <v/>
      </c>
      <c r="H59" s="34" t="str">
        <f t="shared" si="7"/>
        <v/>
      </c>
      <c r="I59" s="34" t="str">
        <f t="shared" si="8"/>
        <v/>
      </c>
      <c r="J59" s="23" t="str">
        <f t="shared" si="9"/>
        <v/>
      </c>
    </row>
    <row r="60" spans="1:10" x14ac:dyDescent="0.15">
      <c r="A60" s="29">
        <f t="shared" si="0"/>
        <v>50</v>
      </c>
      <c r="B60" s="25" t="str">
        <f>+IF('Alloc-EA'!$B60="","",'Alloc-EA'!$B60)</f>
        <v/>
      </c>
      <c r="C60" s="66"/>
      <c r="D60" s="66"/>
      <c r="E60" s="32" t="str">
        <f>+IF('Alloc-EA'!J60="","",IF(C60&lt;&gt;"",'Alloc-EA'!J60*C60,IF(D$6&lt;&gt;"",'Alloc-EA'!J60*$D$6,'Alloc-EA'!J60*$C$6)))</f>
        <v/>
      </c>
      <c r="F60" s="32" t="str">
        <f>+IF('Alloc-EA'!K60="","",IF(D60&lt;&gt;"",'Alloc-EA'!K60*D60,IF(E$6&lt;&gt;"",'Alloc-EA'!K60*$E$6,'Alloc-EA'!K60*$C$6)))</f>
        <v/>
      </c>
      <c r="G60" s="22" t="str">
        <f>IF(SUM(E60:F60)&lt;&gt;0,SUM(E60:F60),IF('Alloc-EA'!L60="","",IF(C60&lt;&gt;"",C60*'Alloc-EA'!L60,$C$6*'Alloc-EA'!L60)))</f>
        <v/>
      </c>
      <c r="H60" s="34" t="str">
        <f t="shared" si="7"/>
        <v/>
      </c>
      <c r="I60" s="34" t="str">
        <f t="shared" si="8"/>
        <v/>
      </c>
      <c r="J60" s="23" t="str">
        <f t="shared" si="9"/>
        <v/>
      </c>
    </row>
    <row r="61" spans="1:10" x14ac:dyDescent="0.15">
      <c r="B61" s="59"/>
      <c r="C61" s="58"/>
      <c r="D61" s="58"/>
      <c r="G61" s="63"/>
      <c r="H61" s="52"/>
      <c r="I61" s="52"/>
      <c r="J61" s="53"/>
    </row>
    <row r="62" spans="1:10" x14ac:dyDescent="0.15">
      <c r="A62" s="31"/>
      <c r="B62" s="35" t="s">
        <v>1</v>
      </c>
      <c r="C62" s="33" t="str">
        <f>IF(SUM(C11:C35)=0,"",AVERAGE(C11:C35))</f>
        <v/>
      </c>
      <c r="D62" s="33" t="str">
        <f>IF(SUM(D11:D35)=0,"",AVERAGE(D11:D35))</f>
        <v/>
      </c>
      <c r="E62" s="9" t="str">
        <f t="shared" ref="E62:J62" si="10">IF(SUM(E11:E60)=0,"",SUM(E11:E60))</f>
        <v/>
      </c>
      <c r="F62" s="9" t="str">
        <f t="shared" si="10"/>
        <v/>
      </c>
      <c r="G62" s="35" t="str">
        <f t="shared" si="10"/>
        <v/>
      </c>
      <c r="H62" s="9" t="str">
        <f t="shared" si="10"/>
        <v/>
      </c>
      <c r="I62" s="9" t="str">
        <f t="shared" si="10"/>
        <v/>
      </c>
      <c r="J62" s="35" t="str">
        <f t="shared" si="10"/>
        <v/>
      </c>
    </row>
  </sheetData>
  <sheetProtection algorithmName="SHA-512" hashValue="MtWWqkrUDF7E2M7+rmVHgA9t1SIuMv7XznkqlYvf5Rmgspyc0cC9jOoU1a6hQqvZzTGC6h7OJrVn142Vv0aEsw==" saltValue="+4kQFvcLIkbEMMD2FTJpGQ==" spinCount="100000" sheet="1" objects="1" scenarios="1" formatCells="0" formatColumns="0" formatRows="0" deleteRows="0" autoFilter="0"/>
  <autoFilter ref="B10:B62" xr:uid="{00000000-0009-0000-0000-000003000000}"/>
  <mergeCells count="3">
    <mergeCell ref="C9:D9"/>
    <mergeCell ref="E9:G9"/>
    <mergeCell ref="H9:J9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62"/>
  <sheetViews>
    <sheetView workbookViewId="0">
      <selection activeCell="B10" sqref="B10"/>
    </sheetView>
  </sheetViews>
  <sheetFormatPr baseColWidth="10" defaultColWidth="8.6640625" defaultRowHeight="13" x14ac:dyDescent="0.15"/>
  <cols>
    <col min="1" max="1" width="4.5" style="50" customWidth="1"/>
    <col min="2" max="2" width="25.83203125" style="50" customWidth="1"/>
    <col min="3" max="10" width="8.33203125" style="50" customWidth="1"/>
    <col min="11" max="16384" width="8.6640625" style="50"/>
  </cols>
  <sheetData>
    <row r="2" spans="1:12" ht="16" x14ac:dyDescent="0.2">
      <c r="B2" s="64" t="s">
        <v>36</v>
      </c>
    </row>
    <row r="4" spans="1:12" hidden="1" x14ac:dyDescent="0.15"/>
    <row r="5" spans="1:12" hidden="1" x14ac:dyDescent="0.15"/>
    <row r="6" spans="1:12" hidden="1" x14ac:dyDescent="0.15"/>
    <row r="7" spans="1:12" x14ac:dyDescent="0.15">
      <c r="D7" s="51"/>
      <c r="E7" s="51"/>
      <c r="F7" s="52"/>
      <c r="G7" s="52"/>
      <c r="H7" s="52"/>
      <c r="I7" s="52"/>
      <c r="J7" s="52"/>
      <c r="K7" s="52"/>
      <c r="L7" s="52"/>
    </row>
    <row r="8" spans="1:12" x14ac:dyDescent="0.15">
      <c r="D8" s="51"/>
      <c r="E8" s="51"/>
      <c r="F8" s="52"/>
      <c r="G8" s="52"/>
      <c r="H8" s="52"/>
      <c r="I8" s="52"/>
      <c r="J8" s="52"/>
      <c r="K8" s="52"/>
      <c r="L8" s="52"/>
    </row>
    <row r="9" spans="1:12" x14ac:dyDescent="0.15">
      <c r="A9" s="31"/>
      <c r="B9" s="20" t="s">
        <v>40</v>
      </c>
      <c r="C9" s="131" t="s">
        <v>32</v>
      </c>
      <c r="D9" s="132"/>
      <c r="E9" s="140" t="s">
        <v>39</v>
      </c>
      <c r="F9" s="141"/>
      <c r="G9" s="142"/>
      <c r="H9" s="133" t="s">
        <v>35</v>
      </c>
      <c r="I9" s="138"/>
      <c r="J9" s="139"/>
      <c r="K9" s="52"/>
      <c r="L9" s="52"/>
    </row>
    <row r="10" spans="1:12" x14ac:dyDescent="0.15">
      <c r="A10" s="24"/>
      <c r="B10" s="21" t="s">
        <v>10</v>
      </c>
      <c r="C10" s="40" t="str">
        <f>+IF(SUM(E11:F70)=0,"Domain","Urban")</f>
        <v>Domain</v>
      </c>
      <c r="D10" s="40" t="str">
        <f>+IF(SUM(E11:F70)=0,"","Rural")</f>
        <v/>
      </c>
      <c r="E10" s="7" t="s">
        <v>8</v>
      </c>
      <c r="F10" s="7" t="s">
        <v>3</v>
      </c>
      <c r="G10" s="7" t="s">
        <v>1</v>
      </c>
      <c r="H10" s="7" t="s">
        <v>8</v>
      </c>
      <c r="I10" s="7" t="s">
        <v>3</v>
      </c>
      <c r="J10" s="7" t="s">
        <v>1</v>
      </c>
      <c r="K10" s="52"/>
      <c r="L10" s="52"/>
    </row>
    <row r="11" spans="1:12" x14ac:dyDescent="0.15">
      <c r="A11" s="29">
        <v>1</v>
      </c>
      <c r="B11" s="25" t="str">
        <f>+IF('Alloc-EA'!$B11="","",'Alloc-EA'!$B11)</f>
        <v>Publicos</v>
      </c>
      <c r="C11" s="65"/>
      <c r="D11" s="65"/>
      <c r="E11" s="8" t="str">
        <f>+IF('Sub-sample Alloc'!H11="","",IF(C11&lt;&gt;"",C11*'Sub-sample Alloc'!H11,IF('Sub-sample Alloc'!D$5&lt;&gt;"",'Sub-sample Alloc'!H11*'Sub-sample Alloc'!D$5,'Sub-sample Alloc'!H11*'Sub-sample Alloc'!$C$5)))</f>
        <v/>
      </c>
      <c r="F11" s="8" t="str">
        <f>+IF('Sub-sample Alloc'!I11="","",IF(D11&lt;&gt;"",D11*'Sub-sample Alloc'!I11,IF('Sub-sample Alloc'!E$5&lt;&gt;"",'Sub-sample Alloc'!I11*'Sub-sample Alloc'!E$5,'Sub-sample Alloc'!I11*'Sub-sample Alloc'!$C$5)))</f>
        <v/>
      </c>
      <c r="G11" s="23">
        <f>+IF(SUM(E11:F11)&lt;&gt;0,SUM(E11:F11),IF('Sub-sample Alloc'!J11="","",ROUND(IF(C11&lt;&gt;"",C11*'Sub-sample Alloc'!J11,'Sub-sample Alloc'!$C$5*'Sub-sample Alloc'!J11),0)))</f>
        <v>0</v>
      </c>
      <c r="H11" s="8" t="str">
        <f>+IF(E11="","",ROUND(IF('Sub-sample Alloc'!D$8&lt;&gt;"",E11*'Sub-sample Alloc'!D$8, IF('Sub-sample Alloc'!$C$8&lt;&gt;"",E11*'Sub-sample Alloc'!$C$8,E11)),0))</f>
        <v/>
      </c>
      <c r="I11" s="8" t="str">
        <f>+IF(F11="","",ROUND(IF('Sub-sample Alloc'!E$8&lt;&gt;"",F11*'Sub-sample Alloc'!E$8, IF('Sub-sample Alloc'!$C$8&lt;&gt;"",F11*'Sub-sample Alloc'!$C$8,F11)),0))</f>
        <v/>
      </c>
      <c r="J11" s="23">
        <f>+IF(SUM(H11:I11)&lt;&gt;0,SUM(H11:I11),IF(G11="","",ROUND(IF('Sub-sample Alloc'!$C$8&lt;&gt;"",G11*'Sub-sample Alloc'!$C$8,G11),0)))</f>
        <v>0</v>
      </c>
      <c r="K11" s="52"/>
      <c r="L11" s="52"/>
    </row>
    <row r="12" spans="1:12" x14ac:dyDescent="0.15">
      <c r="A12" s="29">
        <f t="shared" ref="A12:A35" si="0">+A11+1</f>
        <v>2</v>
      </c>
      <c r="B12" s="25" t="str">
        <f>+IF('Alloc-EA'!$B12="","",'Alloc-EA'!$B12)</f>
        <v>Privados</v>
      </c>
      <c r="C12" s="65"/>
      <c r="D12" s="65"/>
      <c r="E12" s="8" t="str">
        <f>+IF('Sub-sample Alloc'!H12="","",IF(C12&lt;&gt;"",C12*'Sub-sample Alloc'!H12,IF('Sub-sample Alloc'!D$5&lt;&gt;"",'Sub-sample Alloc'!H12*'Sub-sample Alloc'!D$5,'Sub-sample Alloc'!H12*'Sub-sample Alloc'!$C$5)))</f>
        <v/>
      </c>
      <c r="F12" s="8" t="str">
        <f>+IF('Sub-sample Alloc'!I12="","",IF(D12&lt;&gt;"",D12*'Sub-sample Alloc'!I12,IF('Sub-sample Alloc'!E$5&lt;&gt;"",'Sub-sample Alloc'!I12*'Sub-sample Alloc'!E$5,'Sub-sample Alloc'!I12*'Sub-sample Alloc'!$C$5)))</f>
        <v/>
      </c>
      <c r="G12" s="23">
        <f>+IF(SUM(E12:F12)&lt;&gt;0,SUM(E12:F12),IF('Sub-sample Alloc'!J12="","",ROUND(IF(C12&lt;&gt;"",C12*'Sub-sample Alloc'!J12,'Sub-sample Alloc'!$C$5*'Sub-sample Alloc'!J12),0)))</f>
        <v>0</v>
      </c>
      <c r="H12" s="8" t="str">
        <f>+IF(E12="","",ROUND(IF('Sub-sample Alloc'!D$8&lt;&gt;"",E12*'Sub-sample Alloc'!D$8, IF('Sub-sample Alloc'!$C$8&lt;&gt;"",E12*'Sub-sample Alloc'!$C$8,E12)),0))</f>
        <v/>
      </c>
      <c r="I12" s="8" t="str">
        <f>+IF(F12="","",ROUND(IF('Sub-sample Alloc'!E$8&lt;&gt;"",F12*'Sub-sample Alloc'!E$8, IF('Sub-sample Alloc'!$C$8&lt;&gt;"",F12*'Sub-sample Alloc'!$C$8,F12)),0))</f>
        <v/>
      </c>
      <c r="J12" s="23">
        <f>+IF(SUM(H12:I12)&lt;&gt;0,SUM(H12:I12),IF(G12="","",ROUND(IF('Sub-sample Alloc'!$C$8&lt;&gt;"",G12*'Sub-sample Alloc'!$C$8,G12),0)))</f>
        <v>0</v>
      </c>
      <c r="K12" s="52"/>
      <c r="L12" s="52"/>
    </row>
    <row r="13" spans="1:12" x14ac:dyDescent="0.15">
      <c r="A13" s="29">
        <f t="shared" si="0"/>
        <v>3</v>
      </c>
      <c r="B13" s="25" t="str">
        <f>+IF('Alloc-EA'!$B13="","",'Alloc-EA'!$B13)</f>
        <v/>
      </c>
      <c r="C13" s="65"/>
      <c r="D13" s="65"/>
      <c r="E13" s="8" t="str">
        <f>+IF('Sub-sample Alloc'!H13="","",IF(C13&lt;&gt;"",C13*'Sub-sample Alloc'!H13,IF('Sub-sample Alloc'!D$5&lt;&gt;"",'Sub-sample Alloc'!H13*'Sub-sample Alloc'!D$5,'Sub-sample Alloc'!H13*'Sub-sample Alloc'!$C$5)))</f>
        <v/>
      </c>
      <c r="F13" s="8" t="str">
        <f>+IF('Sub-sample Alloc'!I13="","",IF(D13&lt;&gt;"",D13*'Sub-sample Alloc'!I13,IF('Sub-sample Alloc'!E$5&lt;&gt;"",'Sub-sample Alloc'!I13*'Sub-sample Alloc'!E$5,'Sub-sample Alloc'!I13*'Sub-sample Alloc'!$C$5)))</f>
        <v/>
      </c>
      <c r="G13" s="23" t="str">
        <f>+IF(SUM(E13:F13)&lt;&gt;0,SUM(E13:F13),IF('Sub-sample Alloc'!J13="","",ROUND(IF(C13&lt;&gt;"",C13*'Sub-sample Alloc'!J13,'Sub-sample Alloc'!$C$5*'Sub-sample Alloc'!J13),0)))</f>
        <v/>
      </c>
      <c r="H13" s="8" t="str">
        <f>+IF(E13="","",ROUND(IF('Sub-sample Alloc'!D$8&lt;&gt;"",E13*'Sub-sample Alloc'!D$8, IF('Sub-sample Alloc'!$C$8&lt;&gt;"",E13*'Sub-sample Alloc'!$C$8,E13)),0))</f>
        <v/>
      </c>
      <c r="I13" s="8" t="str">
        <f>+IF(F13="","",ROUND(IF('Sub-sample Alloc'!E$8&lt;&gt;"",F13*'Sub-sample Alloc'!E$8, IF('Sub-sample Alloc'!$C$8&lt;&gt;"",F13*'Sub-sample Alloc'!$C$8,F13)),0))</f>
        <v/>
      </c>
      <c r="J13" s="23" t="str">
        <f>+IF(SUM(H13:I13)&lt;&gt;0,SUM(H13:I13),IF(G13="","",ROUND(IF('Sub-sample Alloc'!$C$8&lt;&gt;"",G13*'Sub-sample Alloc'!$C$8,G13),0)))</f>
        <v/>
      </c>
      <c r="K13" s="52"/>
      <c r="L13" s="52"/>
    </row>
    <row r="14" spans="1:12" x14ac:dyDescent="0.15">
      <c r="A14" s="29">
        <f t="shared" si="0"/>
        <v>4</v>
      </c>
      <c r="B14" s="25" t="str">
        <f>+IF('Alloc-EA'!$B14="","",'Alloc-EA'!$B14)</f>
        <v/>
      </c>
      <c r="C14" s="65"/>
      <c r="D14" s="65"/>
      <c r="E14" s="8" t="str">
        <f>+IF('Sub-sample Alloc'!H14="","",IF(C14&lt;&gt;"",C14*'Sub-sample Alloc'!H14,IF('Sub-sample Alloc'!D$5&lt;&gt;"",'Sub-sample Alloc'!H14*'Sub-sample Alloc'!D$5,'Sub-sample Alloc'!H14*'Sub-sample Alloc'!$C$5)))</f>
        <v/>
      </c>
      <c r="F14" s="8" t="str">
        <f>+IF('Sub-sample Alloc'!I14="","",IF(D14&lt;&gt;"",D14*'Sub-sample Alloc'!I14,IF('Sub-sample Alloc'!E$5&lt;&gt;"",'Sub-sample Alloc'!I14*'Sub-sample Alloc'!E$5,'Sub-sample Alloc'!I14*'Sub-sample Alloc'!$C$5)))</f>
        <v/>
      </c>
      <c r="G14" s="23" t="str">
        <f>+IF(SUM(E14:F14)&lt;&gt;0,SUM(E14:F14),IF('Sub-sample Alloc'!J14="","",ROUND(IF(C14&lt;&gt;"",C14*'Sub-sample Alloc'!J14,'Sub-sample Alloc'!$C$5*'Sub-sample Alloc'!J14),0)))</f>
        <v/>
      </c>
      <c r="H14" s="8" t="str">
        <f>+IF(E14="","",ROUND(IF('Sub-sample Alloc'!D$8&lt;&gt;"",E14*'Sub-sample Alloc'!D$8, IF('Sub-sample Alloc'!$C$8&lt;&gt;"",E14*'Sub-sample Alloc'!$C$8,E14)),0))</f>
        <v/>
      </c>
      <c r="I14" s="8" t="str">
        <f>+IF(F14="","",ROUND(IF('Sub-sample Alloc'!E$8&lt;&gt;"",F14*'Sub-sample Alloc'!E$8, IF('Sub-sample Alloc'!$C$8&lt;&gt;"",F14*'Sub-sample Alloc'!$C$8,F14)),0))</f>
        <v/>
      </c>
      <c r="J14" s="23" t="str">
        <f>+IF(SUM(H14:I14)&lt;&gt;0,SUM(H14:I14),IF(G14="","",ROUND(IF('Sub-sample Alloc'!$C$8&lt;&gt;"",G14*'Sub-sample Alloc'!$C$8,G14),0)))</f>
        <v/>
      </c>
      <c r="K14" s="52"/>
      <c r="L14" s="52"/>
    </row>
    <row r="15" spans="1:12" x14ac:dyDescent="0.15">
      <c r="A15" s="29">
        <f t="shared" si="0"/>
        <v>5</v>
      </c>
      <c r="B15" s="25" t="str">
        <f>+IF('Alloc-EA'!$B15="","",'Alloc-EA'!$B15)</f>
        <v/>
      </c>
      <c r="C15" s="65"/>
      <c r="D15" s="65"/>
      <c r="E15" s="8" t="str">
        <f>+IF('Sub-sample Alloc'!H15="","",IF(C15&lt;&gt;"",C15*'Sub-sample Alloc'!H15,IF('Sub-sample Alloc'!D$5&lt;&gt;"",'Sub-sample Alloc'!H15*'Sub-sample Alloc'!D$5,'Sub-sample Alloc'!H15*'Sub-sample Alloc'!$C$5)))</f>
        <v/>
      </c>
      <c r="F15" s="8" t="str">
        <f>+IF('Sub-sample Alloc'!I15="","",IF(D15&lt;&gt;"",D15*'Sub-sample Alloc'!I15,IF('Sub-sample Alloc'!E$5&lt;&gt;"",'Sub-sample Alloc'!I15*'Sub-sample Alloc'!E$5,'Sub-sample Alloc'!I15*'Sub-sample Alloc'!$C$5)))</f>
        <v/>
      </c>
      <c r="G15" s="23" t="str">
        <f>+IF(SUM(E15:F15)&lt;&gt;0,SUM(E15:F15),IF('Sub-sample Alloc'!J15="","",ROUND(IF(C15&lt;&gt;"",C15*'Sub-sample Alloc'!J15,'Sub-sample Alloc'!$C$5*'Sub-sample Alloc'!J15),0)))</f>
        <v/>
      </c>
      <c r="H15" s="8" t="str">
        <f>+IF(E15="","",ROUND(IF('Sub-sample Alloc'!D$8&lt;&gt;"",E15*'Sub-sample Alloc'!D$8, IF('Sub-sample Alloc'!$C$8&lt;&gt;"",E15*'Sub-sample Alloc'!$C$8,E15)),0))</f>
        <v/>
      </c>
      <c r="I15" s="8" t="str">
        <f>+IF(F15="","",ROUND(IF('Sub-sample Alloc'!E$8&lt;&gt;"",F15*'Sub-sample Alloc'!E$8, IF('Sub-sample Alloc'!$C$8&lt;&gt;"",F15*'Sub-sample Alloc'!$C$8,F15)),0))</f>
        <v/>
      </c>
      <c r="J15" s="23" t="str">
        <f>+IF(SUM(H15:I15)&lt;&gt;0,SUM(H15:I15),IF(G15="","",ROUND(IF('Sub-sample Alloc'!$C$8&lt;&gt;"",G15*'Sub-sample Alloc'!$C$8,G15),0)))</f>
        <v/>
      </c>
      <c r="K15" s="52"/>
      <c r="L15" s="52"/>
    </row>
    <row r="16" spans="1:12" x14ac:dyDescent="0.15">
      <c r="A16" s="29">
        <f t="shared" si="0"/>
        <v>6</v>
      </c>
      <c r="B16" s="25" t="str">
        <f>+IF('Alloc-EA'!$B16="","",'Alloc-EA'!$B16)</f>
        <v/>
      </c>
      <c r="C16" s="65"/>
      <c r="D16" s="65"/>
      <c r="E16" s="8" t="str">
        <f>+IF('Sub-sample Alloc'!H16="","",IF(C16&lt;&gt;"",C16*'Sub-sample Alloc'!H16,IF('Sub-sample Alloc'!D$5&lt;&gt;"",'Sub-sample Alloc'!H16*'Sub-sample Alloc'!D$5,'Sub-sample Alloc'!H16*'Sub-sample Alloc'!$C$5)))</f>
        <v/>
      </c>
      <c r="F16" s="8" t="str">
        <f>+IF('Sub-sample Alloc'!I16="","",IF(D16&lt;&gt;"",D16*'Sub-sample Alloc'!I16,IF('Sub-sample Alloc'!E$5&lt;&gt;"",'Sub-sample Alloc'!I16*'Sub-sample Alloc'!E$5,'Sub-sample Alloc'!I16*'Sub-sample Alloc'!$C$5)))</f>
        <v/>
      </c>
      <c r="G16" s="23" t="str">
        <f>+IF(SUM(E16:F16)&lt;&gt;0,SUM(E16:F16),IF('Sub-sample Alloc'!J16="","",ROUND(IF(C16&lt;&gt;"",C16*'Sub-sample Alloc'!J16,'Sub-sample Alloc'!$C$5*'Sub-sample Alloc'!J16),0)))</f>
        <v/>
      </c>
      <c r="H16" s="8" t="str">
        <f>+IF(E16="","",ROUND(IF('Sub-sample Alloc'!D$8&lt;&gt;"",E16*'Sub-sample Alloc'!D$8, IF('Sub-sample Alloc'!$C$8&lt;&gt;"",E16*'Sub-sample Alloc'!$C$8,E16)),0))</f>
        <v/>
      </c>
      <c r="I16" s="8" t="str">
        <f>+IF(F16="","",ROUND(IF('Sub-sample Alloc'!E$8&lt;&gt;"",F16*'Sub-sample Alloc'!E$8, IF('Sub-sample Alloc'!$C$8&lt;&gt;"",F16*'Sub-sample Alloc'!$C$8,F16)),0))</f>
        <v/>
      </c>
      <c r="J16" s="23" t="str">
        <f>+IF(SUM(H16:I16)&lt;&gt;0,SUM(H16:I16),IF(G16="","",ROUND(IF('Sub-sample Alloc'!$C$8&lt;&gt;"",G16*'Sub-sample Alloc'!$C$8,G16),0)))</f>
        <v/>
      </c>
      <c r="K16" s="52"/>
      <c r="L16" s="52"/>
    </row>
    <row r="17" spans="1:12" x14ac:dyDescent="0.15">
      <c r="A17" s="29">
        <f t="shared" si="0"/>
        <v>7</v>
      </c>
      <c r="B17" s="25" t="str">
        <f>+IF('Alloc-EA'!$B17="","",'Alloc-EA'!$B17)</f>
        <v/>
      </c>
      <c r="C17" s="65"/>
      <c r="D17" s="65"/>
      <c r="E17" s="8" t="str">
        <f>+IF('Sub-sample Alloc'!H17="","",IF(C17&lt;&gt;"",C17*'Sub-sample Alloc'!H17,IF('Sub-sample Alloc'!D$5&lt;&gt;"",'Sub-sample Alloc'!H17*'Sub-sample Alloc'!D$5,'Sub-sample Alloc'!H17*'Sub-sample Alloc'!$C$5)))</f>
        <v/>
      </c>
      <c r="F17" s="8" t="str">
        <f>+IF('Sub-sample Alloc'!I17="","",IF(D17&lt;&gt;"",D17*'Sub-sample Alloc'!I17,IF('Sub-sample Alloc'!E$5&lt;&gt;"",'Sub-sample Alloc'!I17*'Sub-sample Alloc'!E$5,'Sub-sample Alloc'!I17*'Sub-sample Alloc'!$C$5)))</f>
        <v/>
      </c>
      <c r="G17" s="23" t="str">
        <f>+IF(SUM(E17:F17)&lt;&gt;0,SUM(E17:F17),IF('Sub-sample Alloc'!J17="","",ROUND(IF(C17&lt;&gt;"",C17*'Sub-sample Alloc'!J17,'Sub-sample Alloc'!$C$5*'Sub-sample Alloc'!J17),0)))</f>
        <v/>
      </c>
      <c r="H17" s="8" t="str">
        <f>+IF(E17="","",ROUND(IF('Sub-sample Alloc'!D$8&lt;&gt;"",E17*'Sub-sample Alloc'!D$8, IF('Sub-sample Alloc'!$C$8&lt;&gt;"",E17*'Sub-sample Alloc'!$C$8,E17)),0))</f>
        <v/>
      </c>
      <c r="I17" s="8" t="str">
        <f>+IF(F17="","",ROUND(IF('Sub-sample Alloc'!E$8&lt;&gt;"",F17*'Sub-sample Alloc'!E$8, IF('Sub-sample Alloc'!$C$8&lt;&gt;"",F17*'Sub-sample Alloc'!$C$8,F17)),0))</f>
        <v/>
      </c>
      <c r="J17" s="23" t="str">
        <f>+IF(SUM(H17:I17)&lt;&gt;0,SUM(H17:I17),IF(G17="","",ROUND(IF('Sub-sample Alloc'!$C$8&lt;&gt;"",G17*'Sub-sample Alloc'!$C$8,G17),0)))</f>
        <v/>
      </c>
      <c r="K17" s="52"/>
      <c r="L17" s="52"/>
    </row>
    <row r="18" spans="1:12" x14ac:dyDescent="0.15">
      <c r="A18" s="29">
        <f t="shared" si="0"/>
        <v>8</v>
      </c>
      <c r="B18" s="25" t="str">
        <f>+IF('Alloc-EA'!$B18="","",'Alloc-EA'!$B18)</f>
        <v/>
      </c>
      <c r="C18" s="65"/>
      <c r="D18" s="65"/>
      <c r="E18" s="8" t="str">
        <f>+IF('Sub-sample Alloc'!H18="","",IF(C18&lt;&gt;"",C18*'Sub-sample Alloc'!H18,IF('Sub-sample Alloc'!D$5&lt;&gt;"",'Sub-sample Alloc'!H18*'Sub-sample Alloc'!D$5,'Sub-sample Alloc'!H18*'Sub-sample Alloc'!$C$5)))</f>
        <v/>
      </c>
      <c r="F18" s="8" t="str">
        <f>+IF('Sub-sample Alloc'!I18="","",IF(D18&lt;&gt;"",D18*'Sub-sample Alloc'!I18,IF('Sub-sample Alloc'!E$5&lt;&gt;"",'Sub-sample Alloc'!I18*'Sub-sample Alloc'!E$5,'Sub-sample Alloc'!I18*'Sub-sample Alloc'!$C$5)))</f>
        <v/>
      </c>
      <c r="G18" s="23" t="str">
        <f>+IF(SUM(E18:F18)&lt;&gt;0,SUM(E18:F18),IF('Sub-sample Alloc'!J18="","",ROUND(IF(C18&lt;&gt;"",C18*'Sub-sample Alloc'!J18,'Sub-sample Alloc'!$C$5*'Sub-sample Alloc'!J18),0)))</f>
        <v/>
      </c>
      <c r="H18" s="8" t="str">
        <f>+IF(E18="","",ROUND(IF('Sub-sample Alloc'!D$8&lt;&gt;"",E18*'Sub-sample Alloc'!D$8, IF('Sub-sample Alloc'!$C$8&lt;&gt;"",E18*'Sub-sample Alloc'!$C$8,E18)),0))</f>
        <v/>
      </c>
      <c r="I18" s="8" t="str">
        <f>+IF(F18="","",ROUND(IF('Sub-sample Alloc'!E$8&lt;&gt;"",F18*'Sub-sample Alloc'!E$8, IF('Sub-sample Alloc'!$C$8&lt;&gt;"",F18*'Sub-sample Alloc'!$C$8,F18)),0))</f>
        <v/>
      </c>
      <c r="J18" s="23" t="str">
        <f>+IF(SUM(H18:I18)&lt;&gt;0,SUM(H18:I18),IF(G18="","",ROUND(IF('Sub-sample Alloc'!$C$8&lt;&gt;"",G18*'Sub-sample Alloc'!$C$8,G18),0)))</f>
        <v/>
      </c>
      <c r="K18" s="52"/>
      <c r="L18" s="52"/>
    </row>
    <row r="19" spans="1:12" x14ac:dyDescent="0.15">
      <c r="A19" s="29">
        <f t="shared" si="0"/>
        <v>9</v>
      </c>
      <c r="B19" s="25" t="str">
        <f>+IF('Alloc-EA'!$B19="","",'Alloc-EA'!$B19)</f>
        <v/>
      </c>
      <c r="C19" s="65"/>
      <c r="D19" s="65"/>
      <c r="E19" s="8" t="str">
        <f>+IF('Sub-sample Alloc'!H19="","",IF(C19&lt;&gt;"",C19*'Sub-sample Alloc'!H19,IF('Sub-sample Alloc'!D$5&lt;&gt;"",'Sub-sample Alloc'!H19*'Sub-sample Alloc'!D$5,'Sub-sample Alloc'!H19*'Sub-sample Alloc'!$C$5)))</f>
        <v/>
      </c>
      <c r="F19" s="8" t="str">
        <f>+IF('Sub-sample Alloc'!I19="","",IF(D19&lt;&gt;"",D19*'Sub-sample Alloc'!I19,IF('Sub-sample Alloc'!E$5&lt;&gt;"",'Sub-sample Alloc'!I19*'Sub-sample Alloc'!E$5,'Sub-sample Alloc'!I19*'Sub-sample Alloc'!$C$5)))</f>
        <v/>
      </c>
      <c r="G19" s="23" t="str">
        <f>+IF(SUM(E19:F19)&lt;&gt;0,SUM(E19:F19),IF('Sub-sample Alloc'!J19="","",ROUND(IF(C19&lt;&gt;"",C19*'Sub-sample Alloc'!J19,'Sub-sample Alloc'!$C$5*'Sub-sample Alloc'!J19),0)))</f>
        <v/>
      </c>
      <c r="H19" s="8" t="str">
        <f>+IF(E19="","",ROUND(IF('Sub-sample Alloc'!D$8&lt;&gt;"",E19*'Sub-sample Alloc'!D$8, IF('Sub-sample Alloc'!$C$8&lt;&gt;"",E19*'Sub-sample Alloc'!$C$8,E19)),0))</f>
        <v/>
      </c>
      <c r="I19" s="8" t="str">
        <f>+IF(F19="","",ROUND(IF('Sub-sample Alloc'!E$8&lt;&gt;"",F19*'Sub-sample Alloc'!E$8, IF('Sub-sample Alloc'!$C$8&lt;&gt;"",F19*'Sub-sample Alloc'!$C$8,F19)),0))</f>
        <v/>
      </c>
      <c r="J19" s="23" t="str">
        <f>+IF(SUM(H19:I19)&lt;&gt;0,SUM(H19:I19),IF(G19="","",ROUND(IF('Sub-sample Alloc'!$C$8&lt;&gt;"",G19*'Sub-sample Alloc'!$C$8,G19),0)))</f>
        <v/>
      </c>
      <c r="K19" s="52"/>
      <c r="L19" s="52"/>
    </row>
    <row r="20" spans="1:12" x14ac:dyDescent="0.15">
      <c r="A20" s="29">
        <f t="shared" si="0"/>
        <v>10</v>
      </c>
      <c r="B20" s="25" t="str">
        <f>+IF('Alloc-EA'!$B20="","",'Alloc-EA'!$B20)</f>
        <v/>
      </c>
      <c r="C20" s="65"/>
      <c r="D20" s="65"/>
      <c r="E20" s="8" t="str">
        <f>+IF('Sub-sample Alloc'!H20="","",IF(C20&lt;&gt;"",C20*'Sub-sample Alloc'!H20,IF('Sub-sample Alloc'!D$5&lt;&gt;"",'Sub-sample Alloc'!H20*'Sub-sample Alloc'!D$5,'Sub-sample Alloc'!H20*'Sub-sample Alloc'!$C$5)))</f>
        <v/>
      </c>
      <c r="F20" s="8" t="str">
        <f>+IF('Sub-sample Alloc'!I20="","",IF(D20&lt;&gt;"",D20*'Sub-sample Alloc'!I20,IF('Sub-sample Alloc'!E$5&lt;&gt;"",'Sub-sample Alloc'!I20*'Sub-sample Alloc'!E$5,'Sub-sample Alloc'!I20*'Sub-sample Alloc'!$C$5)))</f>
        <v/>
      </c>
      <c r="G20" s="23" t="str">
        <f>+IF(SUM(E20:F20)&lt;&gt;0,SUM(E20:F20),IF('Sub-sample Alloc'!J20="","",ROUND(IF(C20&lt;&gt;"",C20*'Sub-sample Alloc'!J20,'Sub-sample Alloc'!$C$5*'Sub-sample Alloc'!J20),0)))</f>
        <v/>
      </c>
      <c r="H20" s="8" t="str">
        <f>+IF(E20="","",ROUND(IF('Sub-sample Alloc'!D$8&lt;&gt;"",E20*'Sub-sample Alloc'!D$8, IF('Sub-sample Alloc'!$C$8&lt;&gt;"",E20*'Sub-sample Alloc'!$C$8,E20)),0))</f>
        <v/>
      </c>
      <c r="I20" s="8" t="str">
        <f>+IF(F20="","",ROUND(IF('Sub-sample Alloc'!E$8&lt;&gt;"",F20*'Sub-sample Alloc'!E$8, IF('Sub-sample Alloc'!$C$8&lt;&gt;"",F20*'Sub-sample Alloc'!$C$8,F20)),0))</f>
        <v/>
      </c>
      <c r="J20" s="23" t="str">
        <f>+IF(SUM(H20:I20)&lt;&gt;0,SUM(H20:I20),IF(G20="","",ROUND(IF('Sub-sample Alloc'!$C$8&lt;&gt;"",G20*'Sub-sample Alloc'!$C$8,G20),0)))</f>
        <v/>
      </c>
      <c r="K20" s="52"/>
      <c r="L20" s="52"/>
    </row>
    <row r="21" spans="1:12" x14ac:dyDescent="0.15">
      <c r="A21" s="29">
        <f t="shared" si="0"/>
        <v>11</v>
      </c>
      <c r="B21" s="25" t="str">
        <f>+IF('Alloc-EA'!$B21="","",'Alloc-EA'!$B21)</f>
        <v/>
      </c>
      <c r="C21" s="65"/>
      <c r="D21" s="65"/>
      <c r="E21" s="8" t="str">
        <f>+IF('Sub-sample Alloc'!H21="","",IF(C21&lt;&gt;"",C21*'Sub-sample Alloc'!H21,IF('Sub-sample Alloc'!D$5&lt;&gt;"",'Sub-sample Alloc'!H21*'Sub-sample Alloc'!D$5,'Sub-sample Alloc'!H21*'Sub-sample Alloc'!$C$5)))</f>
        <v/>
      </c>
      <c r="F21" s="8" t="str">
        <f>+IF('Sub-sample Alloc'!I21="","",IF(D21&lt;&gt;"",D21*'Sub-sample Alloc'!I21,IF('Sub-sample Alloc'!E$5&lt;&gt;"",'Sub-sample Alloc'!I21*'Sub-sample Alloc'!E$5,'Sub-sample Alloc'!I21*'Sub-sample Alloc'!$C$5)))</f>
        <v/>
      </c>
      <c r="G21" s="23" t="str">
        <f>+IF(SUM(E21:F21)&lt;&gt;0,SUM(E21:F21),IF('Sub-sample Alloc'!J21="","",ROUND(IF(C21&lt;&gt;"",C21*'Sub-sample Alloc'!J21,'Sub-sample Alloc'!$C$5*'Sub-sample Alloc'!J21),0)))</f>
        <v/>
      </c>
      <c r="H21" s="8" t="str">
        <f>+IF(E21="","",ROUND(IF('Sub-sample Alloc'!D$8&lt;&gt;"",E21*'Sub-sample Alloc'!D$8, IF('Sub-sample Alloc'!$C$8&lt;&gt;"",E21*'Sub-sample Alloc'!$C$8,E21)),0))</f>
        <v/>
      </c>
      <c r="I21" s="8" t="str">
        <f>+IF(F21="","",ROUND(IF('Sub-sample Alloc'!E$8&lt;&gt;"",F21*'Sub-sample Alloc'!E$8, IF('Sub-sample Alloc'!$C$8&lt;&gt;"",F21*'Sub-sample Alloc'!$C$8,F21)),0))</f>
        <v/>
      </c>
      <c r="J21" s="23" t="str">
        <f>+IF(SUM(H21:I21)&lt;&gt;0,SUM(H21:I21),IF(G21="","",ROUND(IF('Sub-sample Alloc'!$C$8&lt;&gt;"",G21*'Sub-sample Alloc'!$C$8,G21),0)))</f>
        <v/>
      </c>
      <c r="K21" s="52"/>
      <c r="L21" s="52"/>
    </row>
    <row r="22" spans="1:12" x14ac:dyDescent="0.15">
      <c r="A22" s="29">
        <f t="shared" si="0"/>
        <v>12</v>
      </c>
      <c r="B22" s="25" t="str">
        <f>+IF('Alloc-EA'!$B22="","",'Alloc-EA'!$B22)</f>
        <v/>
      </c>
      <c r="C22" s="65"/>
      <c r="D22" s="65"/>
      <c r="E22" s="8" t="str">
        <f>+IF('Sub-sample Alloc'!H22="","",IF(C22&lt;&gt;"",C22*'Sub-sample Alloc'!H22,IF('Sub-sample Alloc'!D$5&lt;&gt;"",'Sub-sample Alloc'!H22*'Sub-sample Alloc'!D$5,'Sub-sample Alloc'!H22*'Sub-sample Alloc'!$C$5)))</f>
        <v/>
      </c>
      <c r="F22" s="8" t="str">
        <f>+IF('Sub-sample Alloc'!I22="","",IF(D22&lt;&gt;"",D22*'Sub-sample Alloc'!I22,IF('Sub-sample Alloc'!E$5&lt;&gt;"",'Sub-sample Alloc'!I22*'Sub-sample Alloc'!E$5,'Sub-sample Alloc'!I22*'Sub-sample Alloc'!$C$5)))</f>
        <v/>
      </c>
      <c r="G22" s="23" t="str">
        <f>+IF(SUM(E22:F22)&lt;&gt;0,SUM(E22:F22),IF('Sub-sample Alloc'!J22="","",ROUND(IF(C22&lt;&gt;"",C22*'Sub-sample Alloc'!J22,'Sub-sample Alloc'!$C$5*'Sub-sample Alloc'!J22),0)))</f>
        <v/>
      </c>
      <c r="H22" s="8" t="str">
        <f>+IF(E22="","",ROUND(IF('Sub-sample Alloc'!D$8&lt;&gt;"",E22*'Sub-sample Alloc'!D$8, IF('Sub-sample Alloc'!$C$8&lt;&gt;"",E22*'Sub-sample Alloc'!$C$8,E22)),0))</f>
        <v/>
      </c>
      <c r="I22" s="8" t="str">
        <f>+IF(F22="","",ROUND(IF('Sub-sample Alloc'!E$8&lt;&gt;"",F22*'Sub-sample Alloc'!E$8, IF('Sub-sample Alloc'!$C$8&lt;&gt;"",F22*'Sub-sample Alloc'!$C$8,F22)),0))</f>
        <v/>
      </c>
      <c r="J22" s="23" t="str">
        <f>+IF(SUM(H22:I22)&lt;&gt;0,SUM(H22:I22),IF(G22="","",ROUND(IF('Sub-sample Alloc'!$C$8&lt;&gt;"",G22*'Sub-sample Alloc'!$C$8,G22),0)))</f>
        <v/>
      </c>
      <c r="K22" s="52"/>
      <c r="L22" s="52"/>
    </row>
    <row r="23" spans="1:12" x14ac:dyDescent="0.15">
      <c r="A23" s="29">
        <f t="shared" si="0"/>
        <v>13</v>
      </c>
      <c r="B23" s="25" t="str">
        <f>+IF('Alloc-EA'!$B23="","",'Alloc-EA'!$B23)</f>
        <v/>
      </c>
      <c r="C23" s="65"/>
      <c r="D23" s="65"/>
      <c r="E23" s="8" t="str">
        <f>+IF('Sub-sample Alloc'!H23="","",IF(C23&lt;&gt;"",C23*'Sub-sample Alloc'!H23,IF('Sub-sample Alloc'!D$5&lt;&gt;"",'Sub-sample Alloc'!H23*'Sub-sample Alloc'!D$5,'Sub-sample Alloc'!H23*'Sub-sample Alloc'!$C$5)))</f>
        <v/>
      </c>
      <c r="F23" s="8" t="str">
        <f>+IF('Sub-sample Alloc'!I23="","",IF(D23&lt;&gt;"",D23*'Sub-sample Alloc'!I23,IF('Sub-sample Alloc'!E$5&lt;&gt;"",'Sub-sample Alloc'!I23*'Sub-sample Alloc'!E$5,'Sub-sample Alloc'!I23*'Sub-sample Alloc'!$C$5)))</f>
        <v/>
      </c>
      <c r="G23" s="23" t="str">
        <f>+IF(SUM(E23:F23)&lt;&gt;0,SUM(E23:F23),IF('Sub-sample Alloc'!J23="","",ROUND(IF(C23&lt;&gt;"",C23*'Sub-sample Alloc'!J23,'Sub-sample Alloc'!$C$5*'Sub-sample Alloc'!J23),0)))</f>
        <v/>
      </c>
      <c r="H23" s="8" t="str">
        <f>+IF(E23="","",ROUND(IF('Sub-sample Alloc'!D$8&lt;&gt;"",E23*'Sub-sample Alloc'!D$8, IF('Sub-sample Alloc'!$C$8&lt;&gt;"",E23*'Sub-sample Alloc'!$C$8,E23)),0))</f>
        <v/>
      </c>
      <c r="I23" s="8" t="str">
        <f>+IF(F23="","",ROUND(IF('Sub-sample Alloc'!E$8&lt;&gt;"",F23*'Sub-sample Alloc'!E$8, IF('Sub-sample Alloc'!$C$8&lt;&gt;"",F23*'Sub-sample Alloc'!$C$8,F23)),0))</f>
        <v/>
      </c>
      <c r="J23" s="23" t="str">
        <f>+IF(SUM(H23:I23)&lt;&gt;0,SUM(H23:I23),IF(G23="","",ROUND(IF('Sub-sample Alloc'!$C$8&lt;&gt;"",G23*'Sub-sample Alloc'!$C$8,G23),0)))</f>
        <v/>
      </c>
      <c r="K23" s="52"/>
      <c r="L23" s="52"/>
    </row>
    <row r="24" spans="1:12" x14ac:dyDescent="0.15">
      <c r="A24" s="29">
        <f t="shared" si="0"/>
        <v>14</v>
      </c>
      <c r="B24" s="25" t="str">
        <f>+IF('Alloc-EA'!$B24="","",'Alloc-EA'!$B24)</f>
        <v/>
      </c>
      <c r="C24" s="65"/>
      <c r="D24" s="65"/>
      <c r="E24" s="8" t="str">
        <f>+IF('Sub-sample Alloc'!H24="","",IF(C24&lt;&gt;"",C24*'Sub-sample Alloc'!H24,IF('Sub-sample Alloc'!D$5&lt;&gt;"",'Sub-sample Alloc'!H24*'Sub-sample Alloc'!D$5,'Sub-sample Alloc'!H24*'Sub-sample Alloc'!$C$5)))</f>
        <v/>
      </c>
      <c r="F24" s="8" t="str">
        <f>+IF('Sub-sample Alloc'!I24="","",IF(D24&lt;&gt;"",D24*'Sub-sample Alloc'!I24,IF('Sub-sample Alloc'!E$5&lt;&gt;"",'Sub-sample Alloc'!I24*'Sub-sample Alloc'!E$5,'Sub-sample Alloc'!I24*'Sub-sample Alloc'!$C$5)))</f>
        <v/>
      </c>
      <c r="G24" s="23" t="str">
        <f>+IF(SUM(E24:F24)&lt;&gt;0,SUM(E24:F24),IF('Sub-sample Alloc'!J24="","",ROUND(IF(C24&lt;&gt;"",C24*'Sub-sample Alloc'!J24,'Sub-sample Alloc'!$C$5*'Sub-sample Alloc'!J24),0)))</f>
        <v/>
      </c>
      <c r="H24" s="8" t="str">
        <f>+IF(E24="","",ROUND(IF('Sub-sample Alloc'!D$8&lt;&gt;"",E24*'Sub-sample Alloc'!D$8, IF('Sub-sample Alloc'!$C$8&lt;&gt;"",E24*'Sub-sample Alloc'!$C$8,E24)),0))</f>
        <v/>
      </c>
      <c r="I24" s="8" t="str">
        <f>+IF(F24="","",ROUND(IF('Sub-sample Alloc'!E$8&lt;&gt;"",F24*'Sub-sample Alloc'!E$8, IF('Sub-sample Alloc'!$C$8&lt;&gt;"",F24*'Sub-sample Alloc'!$C$8,F24)),0))</f>
        <v/>
      </c>
      <c r="J24" s="23" t="str">
        <f>+IF(SUM(H24:I24)&lt;&gt;0,SUM(H24:I24),IF(G24="","",ROUND(IF('Sub-sample Alloc'!$C$8&lt;&gt;"",G24*'Sub-sample Alloc'!$C$8,G24),0)))</f>
        <v/>
      </c>
      <c r="K24" s="52"/>
      <c r="L24" s="52"/>
    </row>
    <row r="25" spans="1:12" x14ac:dyDescent="0.15">
      <c r="A25" s="29">
        <f t="shared" si="0"/>
        <v>15</v>
      </c>
      <c r="B25" s="25" t="str">
        <f>+IF('Alloc-EA'!$B25="","",'Alloc-EA'!$B25)</f>
        <v/>
      </c>
      <c r="C25" s="65"/>
      <c r="D25" s="65"/>
      <c r="E25" s="8" t="str">
        <f>+IF('Sub-sample Alloc'!H25="","",IF(C25&lt;&gt;"",C25*'Sub-sample Alloc'!H25,IF('Sub-sample Alloc'!D$5&lt;&gt;"",'Sub-sample Alloc'!H25*'Sub-sample Alloc'!D$5,'Sub-sample Alloc'!H25*'Sub-sample Alloc'!$C$5)))</f>
        <v/>
      </c>
      <c r="F25" s="8" t="str">
        <f>+IF('Sub-sample Alloc'!I25="","",IF(D25&lt;&gt;"",D25*'Sub-sample Alloc'!I25,IF('Sub-sample Alloc'!E$5&lt;&gt;"",'Sub-sample Alloc'!I25*'Sub-sample Alloc'!E$5,'Sub-sample Alloc'!I25*'Sub-sample Alloc'!$C$5)))</f>
        <v/>
      </c>
      <c r="G25" s="23" t="str">
        <f>+IF(SUM(E25:F25)&lt;&gt;0,SUM(E25:F25),IF('Sub-sample Alloc'!J25="","",ROUND(IF(C25&lt;&gt;"",C25*'Sub-sample Alloc'!J25,'Sub-sample Alloc'!$C$5*'Sub-sample Alloc'!J25),0)))</f>
        <v/>
      </c>
      <c r="H25" s="8" t="str">
        <f>+IF(E25="","",ROUND(IF('Sub-sample Alloc'!D$8&lt;&gt;"",E25*'Sub-sample Alloc'!D$8, IF('Sub-sample Alloc'!$C$8&lt;&gt;"",E25*'Sub-sample Alloc'!$C$8,E25)),0))</f>
        <v/>
      </c>
      <c r="I25" s="8" t="str">
        <f>+IF(F25="","",ROUND(IF('Sub-sample Alloc'!E$8&lt;&gt;"",F25*'Sub-sample Alloc'!E$8, IF('Sub-sample Alloc'!$C$8&lt;&gt;"",F25*'Sub-sample Alloc'!$C$8,F25)),0))</f>
        <v/>
      </c>
      <c r="J25" s="23" t="str">
        <f>+IF(SUM(H25:I25)&lt;&gt;0,SUM(H25:I25),IF(G25="","",ROUND(IF('Sub-sample Alloc'!$C$8&lt;&gt;"",G25*'Sub-sample Alloc'!$C$8,G25),0)))</f>
        <v/>
      </c>
      <c r="K25" s="52"/>
      <c r="L25" s="52"/>
    </row>
    <row r="26" spans="1:12" x14ac:dyDescent="0.15">
      <c r="A26" s="29">
        <f t="shared" si="0"/>
        <v>16</v>
      </c>
      <c r="B26" s="25" t="str">
        <f>+IF('Alloc-EA'!$B26="","",'Alloc-EA'!$B26)</f>
        <v/>
      </c>
      <c r="C26" s="65"/>
      <c r="D26" s="65"/>
      <c r="E26" s="8" t="str">
        <f>+IF('Sub-sample Alloc'!H26="","",IF(C26&lt;&gt;"",C26*'Sub-sample Alloc'!H26,IF('Sub-sample Alloc'!D$5&lt;&gt;"",'Sub-sample Alloc'!H26*'Sub-sample Alloc'!D$5,'Sub-sample Alloc'!H26*'Sub-sample Alloc'!$C$5)))</f>
        <v/>
      </c>
      <c r="F26" s="8" t="str">
        <f>+IF('Sub-sample Alloc'!I26="","",IF(D26&lt;&gt;"",D26*'Sub-sample Alloc'!I26,IF('Sub-sample Alloc'!E$5&lt;&gt;"",'Sub-sample Alloc'!I26*'Sub-sample Alloc'!E$5,'Sub-sample Alloc'!I26*'Sub-sample Alloc'!$C$5)))</f>
        <v/>
      </c>
      <c r="G26" s="23" t="str">
        <f>+IF(SUM(E26:F26)&lt;&gt;0,SUM(E26:F26),IF('Sub-sample Alloc'!J26="","",ROUND(IF(C26&lt;&gt;"",C26*'Sub-sample Alloc'!J26,'Sub-sample Alloc'!$C$5*'Sub-sample Alloc'!J26),0)))</f>
        <v/>
      </c>
      <c r="H26" s="8" t="str">
        <f>+IF(E26="","",ROUND(IF('Sub-sample Alloc'!D$8&lt;&gt;"",E26*'Sub-sample Alloc'!D$8, IF('Sub-sample Alloc'!$C$8&lt;&gt;"",E26*'Sub-sample Alloc'!$C$8,E26)),0))</f>
        <v/>
      </c>
      <c r="I26" s="8" t="str">
        <f>+IF(F26="","",ROUND(IF('Sub-sample Alloc'!E$8&lt;&gt;"",F26*'Sub-sample Alloc'!E$8, IF('Sub-sample Alloc'!$C$8&lt;&gt;"",F26*'Sub-sample Alloc'!$C$8,F26)),0))</f>
        <v/>
      </c>
      <c r="J26" s="23" t="str">
        <f>+IF(SUM(H26:I26)&lt;&gt;0,SUM(H26:I26),IF(G26="","",ROUND(IF('Sub-sample Alloc'!$C$8&lt;&gt;"",G26*'Sub-sample Alloc'!$C$8,G26),0)))</f>
        <v/>
      </c>
      <c r="K26" s="52"/>
      <c r="L26" s="52"/>
    </row>
    <row r="27" spans="1:12" x14ac:dyDescent="0.15">
      <c r="A27" s="29">
        <f t="shared" si="0"/>
        <v>17</v>
      </c>
      <c r="B27" s="25" t="str">
        <f>+IF('Alloc-EA'!$B27="","",'Alloc-EA'!$B27)</f>
        <v/>
      </c>
      <c r="C27" s="65"/>
      <c r="D27" s="65"/>
      <c r="E27" s="8" t="str">
        <f>+IF('Sub-sample Alloc'!H27="","",IF(C27&lt;&gt;"",C27*'Sub-sample Alloc'!H27,IF('Sub-sample Alloc'!D$5&lt;&gt;"",'Sub-sample Alloc'!H27*'Sub-sample Alloc'!D$5,'Sub-sample Alloc'!H27*'Sub-sample Alloc'!$C$5)))</f>
        <v/>
      </c>
      <c r="F27" s="8" t="str">
        <f>+IF('Sub-sample Alloc'!I27="","",IF(D27&lt;&gt;"",D27*'Sub-sample Alloc'!I27,IF('Sub-sample Alloc'!E$5&lt;&gt;"",'Sub-sample Alloc'!I27*'Sub-sample Alloc'!E$5,'Sub-sample Alloc'!I27*'Sub-sample Alloc'!$C$5)))</f>
        <v/>
      </c>
      <c r="G27" s="23" t="str">
        <f>+IF(SUM(E27:F27)&lt;&gt;0,SUM(E27:F27),IF('Sub-sample Alloc'!J27="","",ROUND(IF(C27&lt;&gt;"",C27*'Sub-sample Alloc'!J27,'Sub-sample Alloc'!$C$5*'Sub-sample Alloc'!J27),0)))</f>
        <v/>
      </c>
      <c r="H27" s="8" t="str">
        <f>+IF(E27="","",ROUND(IF('Sub-sample Alloc'!D$8&lt;&gt;"",E27*'Sub-sample Alloc'!D$8, IF('Sub-sample Alloc'!$C$8&lt;&gt;"",E27*'Sub-sample Alloc'!$C$8,E27)),0))</f>
        <v/>
      </c>
      <c r="I27" s="8" t="str">
        <f>+IF(F27="","",ROUND(IF('Sub-sample Alloc'!E$8&lt;&gt;"",F27*'Sub-sample Alloc'!E$8, IF('Sub-sample Alloc'!$C$8&lt;&gt;"",F27*'Sub-sample Alloc'!$C$8,F27)),0))</f>
        <v/>
      </c>
      <c r="J27" s="23" t="str">
        <f>+IF(SUM(H27:I27)&lt;&gt;0,SUM(H27:I27),IF(G27="","",ROUND(IF('Sub-sample Alloc'!$C$8&lt;&gt;"",G27*'Sub-sample Alloc'!$C$8,G27),0)))</f>
        <v/>
      </c>
      <c r="K27" s="52"/>
      <c r="L27" s="52"/>
    </row>
    <row r="28" spans="1:12" x14ac:dyDescent="0.15">
      <c r="A28" s="29">
        <f t="shared" si="0"/>
        <v>18</v>
      </c>
      <c r="B28" s="25" t="str">
        <f>+IF('Alloc-EA'!$B28="","",'Alloc-EA'!$B28)</f>
        <v/>
      </c>
      <c r="C28" s="65"/>
      <c r="D28" s="65"/>
      <c r="E28" s="8" t="str">
        <f>+IF('Sub-sample Alloc'!H28="","",IF(C28&lt;&gt;"",C28*'Sub-sample Alloc'!H28,IF('Sub-sample Alloc'!D$5&lt;&gt;"",'Sub-sample Alloc'!H28*'Sub-sample Alloc'!D$5,'Sub-sample Alloc'!H28*'Sub-sample Alloc'!$C$5)))</f>
        <v/>
      </c>
      <c r="F28" s="8" t="str">
        <f>+IF('Sub-sample Alloc'!I28="","",IF(D28&lt;&gt;"",D28*'Sub-sample Alloc'!I28,IF('Sub-sample Alloc'!E$5&lt;&gt;"",'Sub-sample Alloc'!I28*'Sub-sample Alloc'!E$5,'Sub-sample Alloc'!I28*'Sub-sample Alloc'!$C$5)))</f>
        <v/>
      </c>
      <c r="G28" s="23" t="str">
        <f>+IF(SUM(E28:F28)&lt;&gt;0,SUM(E28:F28),IF('Sub-sample Alloc'!J28="","",ROUND(IF(C28&lt;&gt;"",C28*'Sub-sample Alloc'!J28,'Sub-sample Alloc'!$C$5*'Sub-sample Alloc'!J28),0)))</f>
        <v/>
      </c>
      <c r="H28" s="8" t="str">
        <f>+IF(E28="","",ROUND(IF('Sub-sample Alloc'!D$8&lt;&gt;"",E28*'Sub-sample Alloc'!D$8, IF('Sub-sample Alloc'!$C$8&lt;&gt;"",E28*'Sub-sample Alloc'!$C$8,E28)),0))</f>
        <v/>
      </c>
      <c r="I28" s="8" t="str">
        <f>+IF(F28="","",ROUND(IF('Sub-sample Alloc'!E$8&lt;&gt;"",F28*'Sub-sample Alloc'!E$8, IF('Sub-sample Alloc'!$C$8&lt;&gt;"",F28*'Sub-sample Alloc'!$C$8,F28)),0))</f>
        <v/>
      </c>
      <c r="J28" s="23" t="str">
        <f>+IF(SUM(H28:I28)&lt;&gt;0,SUM(H28:I28),IF(G28="","",ROUND(IF('Sub-sample Alloc'!$C$8&lt;&gt;"",G28*'Sub-sample Alloc'!$C$8,G28),0)))</f>
        <v/>
      </c>
      <c r="K28" s="52"/>
      <c r="L28" s="52"/>
    </row>
    <row r="29" spans="1:12" x14ac:dyDescent="0.15">
      <c r="A29" s="29">
        <f t="shared" si="0"/>
        <v>19</v>
      </c>
      <c r="B29" s="25" t="str">
        <f>+IF('Alloc-EA'!$B29="","",'Alloc-EA'!$B29)</f>
        <v/>
      </c>
      <c r="C29" s="65"/>
      <c r="D29" s="65"/>
      <c r="E29" s="8" t="str">
        <f>+IF('Sub-sample Alloc'!H29="","",IF(C29&lt;&gt;"",C29*'Sub-sample Alloc'!H29,IF('Sub-sample Alloc'!D$5&lt;&gt;"",'Sub-sample Alloc'!H29*'Sub-sample Alloc'!D$5,'Sub-sample Alloc'!H29*'Sub-sample Alloc'!$C$5)))</f>
        <v/>
      </c>
      <c r="F29" s="8" t="str">
        <f>+IF('Sub-sample Alloc'!I29="","",IF(D29&lt;&gt;"",D29*'Sub-sample Alloc'!I29,IF('Sub-sample Alloc'!E$5&lt;&gt;"",'Sub-sample Alloc'!I29*'Sub-sample Alloc'!E$5,'Sub-sample Alloc'!I29*'Sub-sample Alloc'!$C$5)))</f>
        <v/>
      </c>
      <c r="G29" s="23" t="str">
        <f>+IF(SUM(E29:F29)&lt;&gt;0,SUM(E29:F29),IF('Sub-sample Alloc'!J29="","",ROUND(IF(C29&lt;&gt;"",C29*'Sub-sample Alloc'!J29,'Sub-sample Alloc'!$C$5*'Sub-sample Alloc'!J29),0)))</f>
        <v/>
      </c>
      <c r="H29" s="8" t="str">
        <f>+IF(E29="","",ROUND(IF('Sub-sample Alloc'!D$8&lt;&gt;"",E29*'Sub-sample Alloc'!D$8, IF('Sub-sample Alloc'!$C$8&lt;&gt;"",E29*'Sub-sample Alloc'!$C$8,E29)),0))</f>
        <v/>
      </c>
      <c r="I29" s="8" t="str">
        <f>+IF(F29="","",ROUND(IF('Sub-sample Alloc'!E$8&lt;&gt;"",F29*'Sub-sample Alloc'!E$8, IF('Sub-sample Alloc'!$C$8&lt;&gt;"",F29*'Sub-sample Alloc'!$C$8,F29)),0))</f>
        <v/>
      </c>
      <c r="J29" s="23" t="str">
        <f>+IF(SUM(H29:I29)&lt;&gt;0,SUM(H29:I29),IF(G29="","",ROUND(IF('Sub-sample Alloc'!$C$8&lt;&gt;"",G29*'Sub-sample Alloc'!$C$8,G29),0)))</f>
        <v/>
      </c>
      <c r="K29" s="52"/>
      <c r="L29" s="52"/>
    </row>
    <row r="30" spans="1:12" x14ac:dyDescent="0.15">
      <c r="A30" s="29">
        <f t="shared" si="0"/>
        <v>20</v>
      </c>
      <c r="B30" s="25" t="str">
        <f>+IF('Alloc-EA'!$B30="","",'Alloc-EA'!$B30)</f>
        <v/>
      </c>
      <c r="C30" s="65"/>
      <c r="D30" s="65"/>
      <c r="E30" s="8" t="str">
        <f>+IF('Sub-sample Alloc'!H30="","",IF(C30&lt;&gt;"",C30*'Sub-sample Alloc'!H30,IF('Sub-sample Alloc'!D$5&lt;&gt;"",'Sub-sample Alloc'!H30*'Sub-sample Alloc'!D$5,'Sub-sample Alloc'!H30*'Sub-sample Alloc'!$C$5)))</f>
        <v/>
      </c>
      <c r="F30" s="8" t="str">
        <f>+IF('Sub-sample Alloc'!I30="","",IF(D30&lt;&gt;"",D30*'Sub-sample Alloc'!I30,IF('Sub-sample Alloc'!E$5&lt;&gt;"",'Sub-sample Alloc'!I30*'Sub-sample Alloc'!E$5,'Sub-sample Alloc'!I30*'Sub-sample Alloc'!$C$5)))</f>
        <v/>
      </c>
      <c r="G30" s="23" t="str">
        <f>+IF(SUM(E30:F30)&lt;&gt;0,SUM(E30:F30),IF('Sub-sample Alloc'!J30="","",ROUND(IF(C30&lt;&gt;"",C30*'Sub-sample Alloc'!J30,'Sub-sample Alloc'!$C$5*'Sub-sample Alloc'!J30),0)))</f>
        <v/>
      </c>
      <c r="H30" s="8" t="str">
        <f>+IF(E30="","",ROUND(IF('Sub-sample Alloc'!D$8&lt;&gt;"",E30*'Sub-sample Alloc'!D$8, IF('Sub-sample Alloc'!$C$8&lt;&gt;"",E30*'Sub-sample Alloc'!$C$8,E30)),0))</f>
        <v/>
      </c>
      <c r="I30" s="8" t="str">
        <f>+IF(F30="","",ROUND(IF('Sub-sample Alloc'!E$8&lt;&gt;"",F30*'Sub-sample Alloc'!E$8, IF('Sub-sample Alloc'!$C$8&lt;&gt;"",F30*'Sub-sample Alloc'!$C$8,F30)),0))</f>
        <v/>
      </c>
      <c r="J30" s="23" t="str">
        <f>+IF(SUM(H30:I30)&lt;&gt;0,SUM(H30:I30),IF(G30="","",ROUND(IF('Sub-sample Alloc'!$C$8&lt;&gt;"",G30*'Sub-sample Alloc'!$C$8,G30),0)))</f>
        <v/>
      </c>
      <c r="K30" s="52"/>
      <c r="L30" s="52"/>
    </row>
    <row r="31" spans="1:12" x14ac:dyDescent="0.15">
      <c r="A31" s="29">
        <f t="shared" si="0"/>
        <v>21</v>
      </c>
      <c r="B31" s="25" t="str">
        <f>+IF('Alloc-EA'!$B31="","",'Alloc-EA'!$B31)</f>
        <v/>
      </c>
      <c r="C31" s="65"/>
      <c r="D31" s="65"/>
      <c r="E31" s="8" t="str">
        <f>+IF('Sub-sample Alloc'!H31="","",IF(C31&lt;&gt;"",C31*'Sub-sample Alloc'!H31,IF('Sub-sample Alloc'!D$5&lt;&gt;"",'Sub-sample Alloc'!H31*'Sub-sample Alloc'!D$5,'Sub-sample Alloc'!H31*'Sub-sample Alloc'!$C$5)))</f>
        <v/>
      </c>
      <c r="F31" s="8" t="str">
        <f>+IF('Sub-sample Alloc'!I31="","",IF(D31&lt;&gt;"",D31*'Sub-sample Alloc'!I31,IF('Sub-sample Alloc'!E$5&lt;&gt;"",'Sub-sample Alloc'!I31*'Sub-sample Alloc'!E$5,'Sub-sample Alloc'!I31*'Sub-sample Alloc'!$C$5)))</f>
        <v/>
      </c>
      <c r="G31" s="23" t="str">
        <f>+IF(SUM(E31:F31)&lt;&gt;0,SUM(E31:F31),IF('Sub-sample Alloc'!J31="","",ROUND(IF(C31&lt;&gt;"",C31*'Sub-sample Alloc'!J31,'Sub-sample Alloc'!$C$5*'Sub-sample Alloc'!J31),0)))</f>
        <v/>
      </c>
      <c r="H31" s="8" t="str">
        <f>+IF(E31="","",ROUND(IF('Sub-sample Alloc'!D$8&lt;&gt;"",E31*'Sub-sample Alloc'!D$8, IF('Sub-sample Alloc'!$C$8&lt;&gt;"",E31*'Sub-sample Alloc'!$C$8,E31)),0))</f>
        <v/>
      </c>
      <c r="I31" s="8" t="str">
        <f>+IF(F31="","",ROUND(IF('Sub-sample Alloc'!E$8&lt;&gt;"",F31*'Sub-sample Alloc'!E$8, IF('Sub-sample Alloc'!$C$8&lt;&gt;"",F31*'Sub-sample Alloc'!$C$8,F31)),0))</f>
        <v/>
      </c>
      <c r="J31" s="23" t="str">
        <f>+IF(SUM(H31:I31)&lt;&gt;0,SUM(H31:I31),IF(G31="","",ROUND(IF('Sub-sample Alloc'!$C$8&lt;&gt;"",G31*'Sub-sample Alloc'!$C$8,G31),0)))</f>
        <v/>
      </c>
      <c r="K31" s="52"/>
      <c r="L31" s="52"/>
    </row>
    <row r="32" spans="1:12" x14ac:dyDescent="0.15">
      <c r="A32" s="29">
        <f t="shared" si="0"/>
        <v>22</v>
      </c>
      <c r="B32" s="25" t="str">
        <f>+IF('Alloc-EA'!$B32="","",'Alloc-EA'!$B32)</f>
        <v/>
      </c>
      <c r="C32" s="65"/>
      <c r="D32" s="65"/>
      <c r="E32" s="8" t="str">
        <f>+IF('Sub-sample Alloc'!H32="","",IF(C32&lt;&gt;"",C32*'Sub-sample Alloc'!H32,IF('Sub-sample Alloc'!D$5&lt;&gt;"",'Sub-sample Alloc'!H32*'Sub-sample Alloc'!D$5,'Sub-sample Alloc'!H32*'Sub-sample Alloc'!$C$5)))</f>
        <v/>
      </c>
      <c r="F32" s="8" t="str">
        <f>+IF('Sub-sample Alloc'!I32="","",IF(D32&lt;&gt;"",D32*'Sub-sample Alloc'!I32,IF('Sub-sample Alloc'!E$5&lt;&gt;"",'Sub-sample Alloc'!I32*'Sub-sample Alloc'!E$5,'Sub-sample Alloc'!I32*'Sub-sample Alloc'!$C$5)))</f>
        <v/>
      </c>
      <c r="G32" s="23" t="str">
        <f>+IF(SUM(E32:F32)&lt;&gt;0,SUM(E32:F32),IF('Sub-sample Alloc'!J32="","",ROUND(IF(C32&lt;&gt;"",C32*'Sub-sample Alloc'!J32,'Sub-sample Alloc'!$C$5*'Sub-sample Alloc'!J32),0)))</f>
        <v/>
      </c>
      <c r="H32" s="8" t="str">
        <f>+IF(E32="","",ROUND(IF('Sub-sample Alloc'!D$8&lt;&gt;"",E32*'Sub-sample Alloc'!D$8, IF('Sub-sample Alloc'!$C$8&lt;&gt;"",E32*'Sub-sample Alloc'!$C$8,E32)),0))</f>
        <v/>
      </c>
      <c r="I32" s="8" t="str">
        <f>+IF(F32="","",ROUND(IF('Sub-sample Alloc'!E$8&lt;&gt;"",F32*'Sub-sample Alloc'!E$8, IF('Sub-sample Alloc'!$C$8&lt;&gt;"",F32*'Sub-sample Alloc'!$C$8,F32)),0))</f>
        <v/>
      </c>
      <c r="J32" s="23" t="str">
        <f>+IF(SUM(H32:I32)&lt;&gt;0,SUM(H32:I32),IF(G32="","",ROUND(IF('Sub-sample Alloc'!$C$8&lt;&gt;"",G32*'Sub-sample Alloc'!$C$8,G32),0)))</f>
        <v/>
      </c>
      <c r="K32" s="52"/>
      <c r="L32" s="52"/>
    </row>
    <row r="33" spans="1:12" x14ac:dyDescent="0.15">
      <c r="A33" s="29">
        <f t="shared" si="0"/>
        <v>23</v>
      </c>
      <c r="B33" s="25" t="str">
        <f>+IF('Alloc-EA'!$B33="","",'Alloc-EA'!$B33)</f>
        <v/>
      </c>
      <c r="C33" s="65"/>
      <c r="D33" s="65"/>
      <c r="E33" s="8" t="str">
        <f>+IF('Sub-sample Alloc'!H33="","",IF(C33&lt;&gt;"",C33*'Sub-sample Alloc'!H33,IF('Sub-sample Alloc'!D$5&lt;&gt;"",'Sub-sample Alloc'!H33*'Sub-sample Alloc'!D$5,'Sub-sample Alloc'!H33*'Sub-sample Alloc'!$C$5)))</f>
        <v/>
      </c>
      <c r="F33" s="8" t="str">
        <f>+IF('Sub-sample Alloc'!I33="","",IF(D33&lt;&gt;"",D33*'Sub-sample Alloc'!I33,IF('Sub-sample Alloc'!E$5&lt;&gt;"",'Sub-sample Alloc'!I33*'Sub-sample Alloc'!E$5,'Sub-sample Alloc'!I33*'Sub-sample Alloc'!$C$5)))</f>
        <v/>
      </c>
      <c r="G33" s="23" t="str">
        <f>+IF(SUM(E33:F33)&lt;&gt;0,SUM(E33:F33),IF('Sub-sample Alloc'!J33="","",ROUND(IF(C33&lt;&gt;"",C33*'Sub-sample Alloc'!J33,'Sub-sample Alloc'!$C$5*'Sub-sample Alloc'!J33),0)))</f>
        <v/>
      </c>
      <c r="H33" s="8" t="str">
        <f>+IF(E33="","",ROUND(IF('Sub-sample Alloc'!D$8&lt;&gt;"",E33*'Sub-sample Alloc'!D$8, IF('Sub-sample Alloc'!$C$8&lt;&gt;"",E33*'Sub-sample Alloc'!$C$8,E33)),0))</f>
        <v/>
      </c>
      <c r="I33" s="8" t="str">
        <f>+IF(F33="","",ROUND(IF('Sub-sample Alloc'!E$8&lt;&gt;"",F33*'Sub-sample Alloc'!E$8, IF('Sub-sample Alloc'!$C$8&lt;&gt;"",F33*'Sub-sample Alloc'!$C$8,F33)),0))</f>
        <v/>
      </c>
      <c r="J33" s="23" t="str">
        <f>+IF(SUM(H33:I33)&lt;&gt;0,SUM(H33:I33),IF(G33="","",ROUND(IF('Sub-sample Alloc'!$C$8&lt;&gt;"",G33*'Sub-sample Alloc'!$C$8,G33),0)))</f>
        <v/>
      </c>
      <c r="K33" s="52"/>
      <c r="L33" s="52"/>
    </row>
    <row r="34" spans="1:12" x14ac:dyDescent="0.15">
      <c r="A34" s="29">
        <f t="shared" si="0"/>
        <v>24</v>
      </c>
      <c r="B34" s="25" t="str">
        <f>+IF('Alloc-EA'!$B34="","",'Alloc-EA'!$B34)</f>
        <v/>
      </c>
      <c r="C34" s="65"/>
      <c r="D34" s="65"/>
      <c r="E34" s="8" t="str">
        <f>+IF('Sub-sample Alloc'!H34="","",IF(C34&lt;&gt;"",C34*'Sub-sample Alloc'!H34,IF('Sub-sample Alloc'!D$5&lt;&gt;"",'Sub-sample Alloc'!H34*'Sub-sample Alloc'!D$5,'Sub-sample Alloc'!H34*'Sub-sample Alloc'!$C$5)))</f>
        <v/>
      </c>
      <c r="F34" s="8" t="str">
        <f>+IF('Sub-sample Alloc'!I34="","",IF(D34&lt;&gt;"",D34*'Sub-sample Alloc'!I34,IF('Sub-sample Alloc'!E$5&lt;&gt;"",'Sub-sample Alloc'!I34*'Sub-sample Alloc'!E$5,'Sub-sample Alloc'!I34*'Sub-sample Alloc'!$C$5)))</f>
        <v/>
      </c>
      <c r="G34" s="23" t="str">
        <f>+IF(SUM(E34:F34)&lt;&gt;0,SUM(E34:F34),IF('Sub-sample Alloc'!J34="","",ROUND(IF(C34&lt;&gt;"",C34*'Sub-sample Alloc'!J34,'Sub-sample Alloc'!$C$5*'Sub-sample Alloc'!J34),0)))</f>
        <v/>
      </c>
      <c r="H34" s="8" t="str">
        <f>+IF(E34="","",ROUND(IF('Sub-sample Alloc'!D$8&lt;&gt;"",E34*'Sub-sample Alloc'!D$8, IF('Sub-sample Alloc'!$C$8&lt;&gt;"",E34*'Sub-sample Alloc'!$C$8,E34)),0))</f>
        <v/>
      </c>
      <c r="I34" s="8" t="str">
        <f>+IF(F34="","",ROUND(IF('Sub-sample Alloc'!E$8&lt;&gt;"",F34*'Sub-sample Alloc'!E$8, IF('Sub-sample Alloc'!$C$8&lt;&gt;"",F34*'Sub-sample Alloc'!$C$8,F34)),0))</f>
        <v/>
      </c>
      <c r="J34" s="23" t="str">
        <f>+IF(SUM(H34:I34)&lt;&gt;0,SUM(H34:I34),IF(G34="","",ROUND(IF('Sub-sample Alloc'!$C$8&lt;&gt;"",G34*'Sub-sample Alloc'!$C$8,G34),0)))</f>
        <v/>
      </c>
      <c r="K34" s="52"/>
      <c r="L34" s="52"/>
    </row>
    <row r="35" spans="1:12" x14ac:dyDescent="0.15">
      <c r="A35" s="29">
        <f t="shared" si="0"/>
        <v>25</v>
      </c>
      <c r="B35" s="25" t="str">
        <f>+IF('Alloc-EA'!$B35="","",'Alloc-EA'!$B35)</f>
        <v/>
      </c>
      <c r="C35" s="65"/>
      <c r="D35" s="65"/>
      <c r="E35" s="8" t="str">
        <f>+IF('Sub-sample Alloc'!H35="","",IF(C35&lt;&gt;"",C35*'Sub-sample Alloc'!H35,IF('Sub-sample Alloc'!D$5&lt;&gt;"",'Sub-sample Alloc'!H35*'Sub-sample Alloc'!D$5,'Sub-sample Alloc'!H35*'Sub-sample Alloc'!$C$5)))</f>
        <v/>
      </c>
      <c r="F35" s="8" t="str">
        <f>+IF('Sub-sample Alloc'!I35="","",IF(D35&lt;&gt;"",D35*'Sub-sample Alloc'!I35,IF('Sub-sample Alloc'!E$5&lt;&gt;"",'Sub-sample Alloc'!I35*'Sub-sample Alloc'!E$5,'Sub-sample Alloc'!I35*'Sub-sample Alloc'!$C$5)))</f>
        <v/>
      </c>
      <c r="G35" s="23" t="str">
        <f>+IF(SUM(E35:F35)&lt;&gt;0,SUM(E35:F35),IF('Sub-sample Alloc'!J35="","",ROUND(IF(C35&lt;&gt;"",C35*'Sub-sample Alloc'!J35,'Sub-sample Alloc'!$C$5*'Sub-sample Alloc'!J35),0)))</f>
        <v/>
      </c>
      <c r="H35" s="8" t="str">
        <f>+IF(E35="","",ROUND(IF('Sub-sample Alloc'!D$8&lt;&gt;"",E35*'Sub-sample Alloc'!D$8, IF('Sub-sample Alloc'!$C$8&lt;&gt;"",E35*'Sub-sample Alloc'!$C$8,E35)),0))</f>
        <v/>
      </c>
      <c r="I35" s="8" t="str">
        <f>+IF(F35="","",ROUND(IF('Sub-sample Alloc'!E$8&lt;&gt;"",F35*'Sub-sample Alloc'!E$8, IF('Sub-sample Alloc'!$C$8&lt;&gt;"",F35*'Sub-sample Alloc'!$C$8,F35)),0))</f>
        <v/>
      </c>
      <c r="J35" s="23" t="str">
        <f>+IF(SUM(H35:I35)&lt;&gt;0,SUM(H35:I35),IF(G35="","",ROUND(IF('Sub-sample Alloc'!$C$8&lt;&gt;"",G35*'Sub-sample Alloc'!$C$8,G35),0)))</f>
        <v/>
      </c>
      <c r="K35" s="52"/>
      <c r="L35" s="52"/>
    </row>
    <row r="36" spans="1:12" x14ac:dyDescent="0.15">
      <c r="A36" s="29">
        <f t="shared" ref="A36:A60" si="1">+A35+1</f>
        <v>26</v>
      </c>
      <c r="B36" s="25" t="str">
        <f>+IF('Alloc-EA'!$B36="","",'Alloc-EA'!$B36)</f>
        <v/>
      </c>
      <c r="C36" s="65"/>
      <c r="D36" s="65"/>
      <c r="E36" s="8" t="str">
        <f>+IF('Sub-sample Alloc'!H36="","",IF(C36&lt;&gt;"",C36*'Sub-sample Alloc'!H36,IF('Sub-sample Alloc'!D$5&lt;&gt;"",'Sub-sample Alloc'!H36*'Sub-sample Alloc'!D$5,'Sub-sample Alloc'!H36*'Sub-sample Alloc'!$C$5)))</f>
        <v/>
      </c>
      <c r="F36" s="8" t="str">
        <f>+IF('Sub-sample Alloc'!I36="","",IF(D36&lt;&gt;"",D36*'Sub-sample Alloc'!I36,IF('Sub-sample Alloc'!E$5&lt;&gt;"",'Sub-sample Alloc'!I36*'Sub-sample Alloc'!E$5,'Sub-sample Alloc'!I36*'Sub-sample Alloc'!$C$5)))</f>
        <v/>
      </c>
      <c r="G36" s="23" t="str">
        <f>+IF(SUM(E36:F36)&lt;&gt;0,SUM(E36:F36),IF('Sub-sample Alloc'!J36="","",ROUND(IF(C36&lt;&gt;"",C36*'Sub-sample Alloc'!J36,'Sub-sample Alloc'!$C$5*'Sub-sample Alloc'!J36),0)))</f>
        <v/>
      </c>
      <c r="H36" s="8" t="str">
        <f>+IF(E36="","",ROUND(IF('Sub-sample Alloc'!D$8&lt;&gt;"",E36*'Sub-sample Alloc'!D$8, IF('Sub-sample Alloc'!$C$8&lt;&gt;"",E36*'Sub-sample Alloc'!$C$8,E36)),0))</f>
        <v/>
      </c>
      <c r="I36" s="8" t="str">
        <f>+IF(F36="","",ROUND(IF('Sub-sample Alloc'!E$8&lt;&gt;"",F36*'Sub-sample Alloc'!E$8, IF('Sub-sample Alloc'!$C$8&lt;&gt;"",F36*'Sub-sample Alloc'!$C$8,F36)),0))</f>
        <v/>
      </c>
      <c r="J36" s="23" t="str">
        <f>+IF(SUM(H36:I36)&lt;&gt;0,SUM(H36:I36),IF(G36="","",ROUND(IF('Sub-sample Alloc'!$C$8&lt;&gt;"",G36*'Sub-sample Alloc'!$C$8,G36),0)))</f>
        <v/>
      </c>
      <c r="K36" s="52"/>
      <c r="L36" s="52"/>
    </row>
    <row r="37" spans="1:12" x14ac:dyDescent="0.15">
      <c r="A37" s="29">
        <f t="shared" si="1"/>
        <v>27</v>
      </c>
      <c r="B37" s="25" t="str">
        <f>+IF('Alloc-EA'!$B37="","",'Alloc-EA'!$B37)</f>
        <v/>
      </c>
      <c r="C37" s="65"/>
      <c r="D37" s="65"/>
      <c r="E37" s="8" t="str">
        <f>+IF('Sub-sample Alloc'!H37="","",IF(C37&lt;&gt;"",C37*'Sub-sample Alloc'!H37,IF('Sub-sample Alloc'!D$5&lt;&gt;"",'Sub-sample Alloc'!H37*'Sub-sample Alloc'!D$5,'Sub-sample Alloc'!H37*'Sub-sample Alloc'!$C$5)))</f>
        <v/>
      </c>
      <c r="F37" s="8" t="str">
        <f>+IF('Sub-sample Alloc'!I37="","",IF(D37&lt;&gt;"",D37*'Sub-sample Alloc'!I37,IF('Sub-sample Alloc'!E$5&lt;&gt;"",'Sub-sample Alloc'!I37*'Sub-sample Alloc'!E$5,'Sub-sample Alloc'!I37*'Sub-sample Alloc'!$C$5)))</f>
        <v/>
      </c>
      <c r="G37" s="23" t="str">
        <f>+IF(SUM(E37:F37)&lt;&gt;0,SUM(E37:F37),IF('Sub-sample Alloc'!J37="","",ROUND(IF(C37&lt;&gt;"",C37*'Sub-sample Alloc'!J37,'Sub-sample Alloc'!$C$5*'Sub-sample Alloc'!J37),0)))</f>
        <v/>
      </c>
      <c r="H37" s="8" t="str">
        <f>+IF(E37="","",ROUND(IF('Sub-sample Alloc'!D$8&lt;&gt;"",E37*'Sub-sample Alloc'!D$8, IF('Sub-sample Alloc'!$C$8&lt;&gt;"",E37*'Sub-sample Alloc'!$C$8,E37)),0))</f>
        <v/>
      </c>
      <c r="I37" s="8" t="str">
        <f>+IF(F37="","",ROUND(IF('Sub-sample Alloc'!E$8&lt;&gt;"",F37*'Sub-sample Alloc'!E$8, IF('Sub-sample Alloc'!$C$8&lt;&gt;"",F37*'Sub-sample Alloc'!$C$8,F37)),0))</f>
        <v/>
      </c>
      <c r="J37" s="23" t="str">
        <f>+IF(SUM(H37:I37)&lt;&gt;0,SUM(H37:I37),IF(G37="","",ROUND(IF('Sub-sample Alloc'!$C$8&lt;&gt;"",G37*'Sub-sample Alloc'!$C$8,G37),0)))</f>
        <v/>
      </c>
      <c r="K37" s="52"/>
      <c r="L37" s="52"/>
    </row>
    <row r="38" spans="1:12" x14ac:dyDescent="0.15">
      <c r="A38" s="29">
        <f t="shared" si="1"/>
        <v>28</v>
      </c>
      <c r="B38" s="25" t="str">
        <f>+IF('Alloc-EA'!$B38="","",'Alloc-EA'!$B38)</f>
        <v/>
      </c>
      <c r="C38" s="65"/>
      <c r="D38" s="65"/>
      <c r="E38" s="8" t="str">
        <f>+IF('Sub-sample Alloc'!H38="","",IF(C38&lt;&gt;"",C38*'Sub-sample Alloc'!H38,IF('Sub-sample Alloc'!D$5&lt;&gt;"",'Sub-sample Alloc'!H38*'Sub-sample Alloc'!D$5,'Sub-sample Alloc'!H38*'Sub-sample Alloc'!$C$5)))</f>
        <v/>
      </c>
      <c r="F38" s="8" t="str">
        <f>+IF('Sub-sample Alloc'!I38="","",IF(D38&lt;&gt;"",D38*'Sub-sample Alloc'!I38,IF('Sub-sample Alloc'!E$5&lt;&gt;"",'Sub-sample Alloc'!I38*'Sub-sample Alloc'!E$5,'Sub-sample Alloc'!I38*'Sub-sample Alloc'!$C$5)))</f>
        <v/>
      </c>
      <c r="G38" s="23" t="str">
        <f>+IF(SUM(E38:F38)&lt;&gt;0,SUM(E38:F38),IF('Sub-sample Alloc'!J38="","",ROUND(IF(C38&lt;&gt;"",C38*'Sub-sample Alloc'!J38,'Sub-sample Alloc'!$C$5*'Sub-sample Alloc'!J38),0)))</f>
        <v/>
      </c>
      <c r="H38" s="8" t="str">
        <f>+IF(E38="","",ROUND(IF('Sub-sample Alloc'!D$8&lt;&gt;"",E38*'Sub-sample Alloc'!D$8, IF('Sub-sample Alloc'!$C$8&lt;&gt;"",E38*'Sub-sample Alloc'!$C$8,E38)),0))</f>
        <v/>
      </c>
      <c r="I38" s="8" t="str">
        <f>+IF(F38="","",ROUND(IF('Sub-sample Alloc'!E$8&lt;&gt;"",F38*'Sub-sample Alloc'!E$8, IF('Sub-sample Alloc'!$C$8&lt;&gt;"",F38*'Sub-sample Alloc'!$C$8,F38)),0))</f>
        <v/>
      </c>
      <c r="J38" s="23" t="str">
        <f>+IF(SUM(H38:I38)&lt;&gt;0,SUM(H38:I38),IF(G38="","",ROUND(IF('Sub-sample Alloc'!$C$8&lt;&gt;"",G38*'Sub-sample Alloc'!$C$8,G38),0)))</f>
        <v/>
      </c>
      <c r="K38" s="52"/>
      <c r="L38" s="52"/>
    </row>
    <row r="39" spans="1:12" x14ac:dyDescent="0.15">
      <c r="A39" s="29">
        <f t="shared" si="1"/>
        <v>29</v>
      </c>
      <c r="B39" s="25" t="str">
        <f>+IF('Alloc-EA'!$B39="","",'Alloc-EA'!$B39)</f>
        <v/>
      </c>
      <c r="C39" s="65"/>
      <c r="D39" s="65"/>
      <c r="E39" s="8" t="str">
        <f>+IF('Sub-sample Alloc'!H39="","",IF(C39&lt;&gt;"",C39*'Sub-sample Alloc'!H39,IF('Sub-sample Alloc'!D$5&lt;&gt;"",'Sub-sample Alloc'!H39*'Sub-sample Alloc'!D$5,'Sub-sample Alloc'!H39*'Sub-sample Alloc'!$C$5)))</f>
        <v/>
      </c>
      <c r="F39" s="8" t="str">
        <f>+IF('Sub-sample Alloc'!I39="","",IF(D39&lt;&gt;"",D39*'Sub-sample Alloc'!I39,IF('Sub-sample Alloc'!E$5&lt;&gt;"",'Sub-sample Alloc'!I39*'Sub-sample Alloc'!E$5,'Sub-sample Alloc'!I39*'Sub-sample Alloc'!$C$5)))</f>
        <v/>
      </c>
      <c r="G39" s="23" t="str">
        <f>+IF(SUM(E39:F39)&lt;&gt;0,SUM(E39:F39),IF('Sub-sample Alloc'!J39="","",ROUND(IF(C39&lt;&gt;"",C39*'Sub-sample Alloc'!J39,'Sub-sample Alloc'!$C$5*'Sub-sample Alloc'!J39),0)))</f>
        <v/>
      </c>
      <c r="H39" s="8" t="str">
        <f>+IF(E39="","",ROUND(IF('Sub-sample Alloc'!D$8&lt;&gt;"",E39*'Sub-sample Alloc'!D$8, IF('Sub-sample Alloc'!$C$8&lt;&gt;"",E39*'Sub-sample Alloc'!$C$8,E39)),0))</f>
        <v/>
      </c>
      <c r="I39" s="8" t="str">
        <f>+IF(F39="","",ROUND(IF('Sub-sample Alloc'!E$8&lt;&gt;"",F39*'Sub-sample Alloc'!E$8, IF('Sub-sample Alloc'!$C$8&lt;&gt;"",F39*'Sub-sample Alloc'!$C$8,F39)),0))</f>
        <v/>
      </c>
      <c r="J39" s="23" t="str">
        <f>+IF(SUM(H39:I39)&lt;&gt;0,SUM(H39:I39),IF(G39="","",ROUND(IF('Sub-sample Alloc'!$C$8&lt;&gt;"",G39*'Sub-sample Alloc'!$C$8,G39),0)))</f>
        <v/>
      </c>
      <c r="K39" s="52"/>
      <c r="L39" s="52"/>
    </row>
    <row r="40" spans="1:12" x14ac:dyDescent="0.15">
      <c r="A40" s="29">
        <f t="shared" si="1"/>
        <v>30</v>
      </c>
      <c r="B40" s="25" t="str">
        <f>+IF('Alloc-EA'!$B40="","",'Alloc-EA'!$B40)</f>
        <v/>
      </c>
      <c r="C40" s="65"/>
      <c r="D40" s="65"/>
      <c r="E40" s="8" t="str">
        <f>+IF('Sub-sample Alloc'!H40="","",IF(C40&lt;&gt;"",C40*'Sub-sample Alloc'!H40,IF('Sub-sample Alloc'!D$5&lt;&gt;"",'Sub-sample Alloc'!H40*'Sub-sample Alloc'!D$5,'Sub-sample Alloc'!H40*'Sub-sample Alloc'!$C$5)))</f>
        <v/>
      </c>
      <c r="F40" s="8" t="str">
        <f>+IF('Sub-sample Alloc'!I40="","",IF(D40&lt;&gt;"",D40*'Sub-sample Alloc'!I40,IF('Sub-sample Alloc'!E$5&lt;&gt;"",'Sub-sample Alloc'!I40*'Sub-sample Alloc'!E$5,'Sub-sample Alloc'!I40*'Sub-sample Alloc'!$C$5)))</f>
        <v/>
      </c>
      <c r="G40" s="23" t="str">
        <f>+IF(SUM(E40:F40)&lt;&gt;0,SUM(E40:F40),IF('Sub-sample Alloc'!J40="","",ROUND(IF(C40&lt;&gt;"",C40*'Sub-sample Alloc'!J40,'Sub-sample Alloc'!$C$5*'Sub-sample Alloc'!J40),0)))</f>
        <v/>
      </c>
      <c r="H40" s="8" t="str">
        <f>+IF(E40="","",ROUND(IF('Sub-sample Alloc'!D$8&lt;&gt;"",E40*'Sub-sample Alloc'!D$8, IF('Sub-sample Alloc'!$C$8&lt;&gt;"",E40*'Sub-sample Alloc'!$C$8,E40)),0))</f>
        <v/>
      </c>
      <c r="I40" s="8" t="str">
        <f>+IF(F40="","",ROUND(IF('Sub-sample Alloc'!E$8&lt;&gt;"",F40*'Sub-sample Alloc'!E$8, IF('Sub-sample Alloc'!$C$8&lt;&gt;"",F40*'Sub-sample Alloc'!$C$8,F40)),0))</f>
        <v/>
      </c>
      <c r="J40" s="23" t="str">
        <f>+IF(SUM(H40:I40)&lt;&gt;0,SUM(H40:I40),IF(G40="","",ROUND(IF('Sub-sample Alloc'!$C$8&lt;&gt;"",G40*'Sub-sample Alloc'!$C$8,G40),0)))</f>
        <v/>
      </c>
      <c r="K40" s="52"/>
      <c r="L40" s="52"/>
    </row>
    <row r="41" spans="1:12" x14ac:dyDescent="0.15">
      <c r="A41" s="29">
        <f t="shared" si="1"/>
        <v>31</v>
      </c>
      <c r="B41" s="25" t="str">
        <f>+IF('Alloc-EA'!$B41="","",'Alloc-EA'!$B41)</f>
        <v/>
      </c>
      <c r="C41" s="65"/>
      <c r="D41" s="65"/>
      <c r="E41" s="8" t="str">
        <f>+IF('Sub-sample Alloc'!H41="","",IF(C41&lt;&gt;"",C41*'Sub-sample Alloc'!H41,IF('Sub-sample Alloc'!D$5&lt;&gt;"",'Sub-sample Alloc'!H41*'Sub-sample Alloc'!D$5,'Sub-sample Alloc'!H41*'Sub-sample Alloc'!$C$5)))</f>
        <v/>
      </c>
      <c r="F41" s="8" t="str">
        <f>+IF('Sub-sample Alloc'!I41="","",IF(D41&lt;&gt;"",D41*'Sub-sample Alloc'!I41,IF('Sub-sample Alloc'!E$5&lt;&gt;"",'Sub-sample Alloc'!I41*'Sub-sample Alloc'!E$5,'Sub-sample Alloc'!I41*'Sub-sample Alloc'!$C$5)))</f>
        <v/>
      </c>
      <c r="G41" s="23" t="str">
        <f>+IF(SUM(E41:F41)&lt;&gt;0,SUM(E41:F41),IF('Sub-sample Alloc'!J41="","",ROUND(IF(C41&lt;&gt;"",C41*'Sub-sample Alloc'!J41,'Sub-sample Alloc'!$C$5*'Sub-sample Alloc'!J41),0)))</f>
        <v/>
      </c>
      <c r="H41" s="8" t="str">
        <f>+IF(E41="","",ROUND(IF('Sub-sample Alloc'!D$8&lt;&gt;"",E41*'Sub-sample Alloc'!D$8, IF('Sub-sample Alloc'!$C$8&lt;&gt;"",E41*'Sub-sample Alloc'!$C$8,E41)),0))</f>
        <v/>
      </c>
      <c r="I41" s="8" t="str">
        <f>+IF(F41="","",ROUND(IF('Sub-sample Alloc'!E$8&lt;&gt;"",F41*'Sub-sample Alloc'!E$8, IF('Sub-sample Alloc'!$C$8&lt;&gt;"",F41*'Sub-sample Alloc'!$C$8,F41)),0))</f>
        <v/>
      </c>
      <c r="J41" s="23" t="str">
        <f>+IF(SUM(H41:I41)&lt;&gt;0,SUM(H41:I41),IF(G41="","",ROUND(IF('Sub-sample Alloc'!$C$8&lt;&gt;"",G41*'Sub-sample Alloc'!$C$8,G41),0)))</f>
        <v/>
      </c>
      <c r="K41" s="52"/>
      <c r="L41" s="52"/>
    </row>
    <row r="42" spans="1:12" x14ac:dyDescent="0.15">
      <c r="A42" s="29">
        <f t="shared" si="1"/>
        <v>32</v>
      </c>
      <c r="B42" s="25" t="str">
        <f>+IF('Alloc-EA'!$B42="","",'Alloc-EA'!$B42)</f>
        <v/>
      </c>
      <c r="C42" s="65"/>
      <c r="D42" s="65"/>
      <c r="E42" s="8" t="str">
        <f>+IF('Sub-sample Alloc'!H42="","",IF(C42&lt;&gt;"",C42*'Sub-sample Alloc'!H42,IF('Sub-sample Alloc'!D$5&lt;&gt;"",'Sub-sample Alloc'!H42*'Sub-sample Alloc'!D$5,'Sub-sample Alloc'!H42*'Sub-sample Alloc'!$C$5)))</f>
        <v/>
      </c>
      <c r="F42" s="8" t="str">
        <f>+IF('Sub-sample Alloc'!I42="","",IF(D42&lt;&gt;"",D42*'Sub-sample Alloc'!I42,IF('Sub-sample Alloc'!E$5&lt;&gt;"",'Sub-sample Alloc'!I42*'Sub-sample Alloc'!E$5,'Sub-sample Alloc'!I42*'Sub-sample Alloc'!$C$5)))</f>
        <v/>
      </c>
      <c r="G42" s="23" t="str">
        <f>+IF(SUM(E42:F42)&lt;&gt;0,SUM(E42:F42),IF('Sub-sample Alloc'!J42="","",ROUND(IF(C42&lt;&gt;"",C42*'Sub-sample Alloc'!J42,'Sub-sample Alloc'!$C$5*'Sub-sample Alloc'!J42),0)))</f>
        <v/>
      </c>
      <c r="H42" s="8" t="str">
        <f>+IF(E42="","",ROUND(IF('Sub-sample Alloc'!D$8&lt;&gt;"",E42*'Sub-sample Alloc'!D$8, IF('Sub-sample Alloc'!$C$8&lt;&gt;"",E42*'Sub-sample Alloc'!$C$8,E42)),0))</f>
        <v/>
      </c>
      <c r="I42" s="8" t="str">
        <f>+IF(F42="","",ROUND(IF('Sub-sample Alloc'!E$8&lt;&gt;"",F42*'Sub-sample Alloc'!E$8, IF('Sub-sample Alloc'!$C$8&lt;&gt;"",F42*'Sub-sample Alloc'!$C$8,F42)),0))</f>
        <v/>
      </c>
      <c r="J42" s="23" t="str">
        <f>+IF(SUM(H42:I42)&lt;&gt;0,SUM(H42:I42),IF(G42="","",ROUND(IF('Sub-sample Alloc'!$C$8&lt;&gt;"",G42*'Sub-sample Alloc'!$C$8,G42),0)))</f>
        <v/>
      </c>
      <c r="K42" s="52"/>
      <c r="L42" s="52"/>
    </row>
    <row r="43" spans="1:12" x14ac:dyDescent="0.15">
      <c r="A43" s="29">
        <f t="shared" si="1"/>
        <v>33</v>
      </c>
      <c r="B43" s="25" t="str">
        <f>+IF('Alloc-EA'!$B43="","",'Alloc-EA'!$B43)</f>
        <v/>
      </c>
      <c r="C43" s="65"/>
      <c r="D43" s="65"/>
      <c r="E43" s="8" t="str">
        <f>+IF('Sub-sample Alloc'!H43="","",IF(C43&lt;&gt;"",C43*'Sub-sample Alloc'!H43,IF('Sub-sample Alloc'!D$5&lt;&gt;"",'Sub-sample Alloc'!H43*'Sub-sample Alloc'!D$5,'Sub-sample Alloc'!H43*'Sub-sample Alloc'!$C$5)))</f>
        <v/>
      </c>
      <c r="F43" s="8" t="str">
        <f>+IF('Sub-sample Alloc'!I43="","",IF(D43&lt;&gt;"",D43*'Sub-sample Alloc'!I43,IF('Sub-sample Alloc'!E$5&lt;&gt;"",'Sub-sample Alloc'!I43*'Sub-sample Alloc'!E$5,'Sub-sample Alloc'!I43*'Sub-sample Alloc'!$C$5)))</f>
        <v/>
      </c>
      <c r="G43" s="23" t="str">
        <f>+IF(SUM(E43:F43)&lt;&gt;0,SUM(E43:F43),IF('Sub-sample Alloc'!J43="","",ROUND(IF(C43&lt;&gt;"",C43*'Sub-sample Alloc'!J43,'Sub-sample Alloc'!$C$5*'Sub-sample Alloc'!J43),0)))</f>
        <v/>
      </c>
      <c r="H43" s="8" t="str">
        <f>+IF(E43="","",ROUND(IF('Sub-sample Alloc'!D$8&lt;&gt;"",E43*'Sub-sample Alloc'!D$8, IF('Sub-sample Alloc'!$C$8&lt;&gt;"",E43*'Sub-sample Alloc'!$C$8,E43)),0))</f>
        <v/>
      </c>
      <c r="I43" s="8" t="str">
        <f>+IF(F43="","",ROUND(IF('Sub-sample Alloc'!E$8&lt;&gt;"",F43*'Sub-sample Alloc'!E$8, IF('Sub-sample Alloc'!$C$8&lt;&gt;"",F43*'Sub-sample Alloc'!$C$8,F43)),0))</f>
        <v/>
      </c>
      <c r="J43" s="23" t="str">
        <f>+IF(SUM(H43:I43)&lt;&gt;0,SUM(H43:I43),IF(G43="","",ROUND(IF('Sub-sample Alloc'!$C$8&lt;&gt;"",G43*'Sub-sample Alloc'!$C$8,G43),0)))</f>
        <v/>
      </c>
      <c r="K43" s="52"/>
      <c r="L43" s="52"/>
    </row>
    <row r="44" spans="1:12" x14ac:dyDescent="0.15">
      <c r="A44" s="29">
        <f t="shared" si="1"/>
        <v>34</v>
      </c>
      <c r="B44" s="25" t="str">
        <f>+IF('Alloc-EA'!$B44="","",'Alloc-EA'!$B44)</f>
        <v/>
      </c>
      <c r="C44" s="65"/>
      <c r="D44" s="65"/>
      <c r="E44" s="8" t="str">
        <f>+IF('Sub-sample Alloc'!H44="","",IF(C44&lt;&gt;"",C44*'Sub-sample Alloc'!H44,IF('Sub-sample Alloc'!D$5&lt;&gt;"",'Sub-sample Alloc'!H44*'Sub-sample Alloc'!D$5,'Sub-sample Alloc'!H44*'Sub-sample Alloc'!$C$5)))</f>
        <v/>
      </c>
      <c r="F44" s="8" t="str">
        <f>+IF('Sub-sample Alloc'!I44="","",IF(D44&lt;&gt;"",D44*'Sub-sample Alloc'!I44,IF('Sub-sample Alloc'!E$5&lt;&gt;"",'Sub-sample Alloc'!I44*'Sub-sample Alloc'!E$5,'Sub-sample Alloc'!I44*'Sub-sample Alloc'!$C$5)))</f>
        <v/>
      </c>
      <c r="G44" s="23" t="str">
        <f>+IF(SUM(E44:F44)&lt;&gt;0,SUM(E44:F44),IF('Sub-sample Alloc'!J44="","",ROUND(IF(C44&lt;&gt;"",C44*'Sub-sample Alloc'!J44,'Sub-sample Alloc'!$C$5*'Sub-sample Alloc'!J44),0)))</f>
        <v/>
      </c>
      <c r="H44" s="8" t="str">
        <f>+IF(E44="","",ROUND(IF('Sub-sample Alloc'!D$8&lt;&gt;"",E44*'Sub-sample Alloc'!D$8, IF('Sub-sample Alloc'!$C$8&lt;&gt;"",E44*'Sub-sample Alloc'!$C$8,E44)),0))</f>
        <v/>
      </c>
      <c r="I44" s="8" t="str">
        <f>+IF(F44="","",ROUND(IF('Sub-sample Alloc'!E$8&lt;&gt;"",F44*'Sub-sample Alloc'!E$8, IF('Sub-sample Alloc'!$C$8&lt;&gt;"",F44*'Sub-sample Alloc'!$C$8,F44)),0))</f>
        <v/>
      </c>
      <c r="J44" s="23" t="str">
        <f>+IF(SUM(H44:I44)&lt;&gt;0,SUM(H44:I44),IF(G44="","",ROUND(IF('Sub-sample Alloc'!$C$8&lt;&gt;"",G44*'Sub-sample Alloc'!$C$8,G44),0)))</f>
        <v/>
      </c>
      <c r="K44" s="52"/>
      <c r="L44" s="52"/>
    </row>
    <row r="45" spans="1:12" x14ac:dyDescent="0.15">
      <c r="A45" s="29">
        <f t="shared" si="1"/>
        <v>35</v>
      </c>
      <c r="B45" s="25" t="str">
        <f>+IF('Alloc-EA'!$B45="","",'Alloc-EA'!$B45)</f>
        <v/>
      </c>
      <c r="C45" s="65"/>
      <c r="D45" s="65"/>
      <c r="E45" s="8" t="str">
        <f>+IF('Sub-sample Alloc'!H45="","",IF(C45&lt;&gt;"",C45*'Sub-sample Alloc'!H45,IF('Sub-sample Alloc'!D$5&lt;&gt;"",'Sub-sample Alloc'!H45*'Sub-sample Alloc'!D$5,'Sub-sample Alloc'!H45*'Sub-sample Alloc'!$C$5)))</f>
        <v/>
      </c>
      <c r="F45" s="8" t="str">
        <f>+IF('Sub-sample Alloc'!I45="","",IF(D45&lt;&gt;"",D45*'Sub-sample Alloc'!I45,IF('Sub-sample Alloc'!E$5&lt;&gt;"",'Sub-sample Alloc'!I45*'Sub-sample Alloc'!E$5,'Sub-sample Alloc'!I45*'Sub-sample Alloc'!$C$5)))</f>
        <v/>
      </c>
      <c r="G45" s="23" t="str">
        <f>+IF(SUM(E45:F45)&lt;&gt;0,SUM(E45:F45),IF('Sub-sample Alloc'!J45="","",ROUND(IF(C45&lt;&gt;"",C45*'Sub-sample Alloc'!J45,'Sub-sample Alloc'!$C$5*'Sub-sample Alloc'!J45),0)))</f>
        <v/>
      </c>
      <c r="H45" s="8" t="str">
        <f>+IF(E45="","",ROUND(IF('Sub-sample Alloc'!D$8&lt;&gt;"",E45*'Sub-sample Alloc'!D$8, IF('Sub-sample Alloc'!$C$8&lt;&gt;"",E45*'Sub-sample Alloc'!$C$8,E45)),0))</f>
        <v/>
      </c>
      <c r="I45" s="8" t="str">
        <f>+IF(F45="","",ROUND(IF('Sub-sample Alloc'!E$8&lt;&gt;"",F45*'Sub-sample Alloc'!E$8, IF('Sub-sample Alloc'!$C$8&lt;&gt;"",F45*'Sub-sample Alloc'!$C$8,F45)),0))</f>
        <v/>
      </c>
      <c r="J45" s="23" t="str">
        <f>+IF(SUM(H45:I45)&lt;&gt;0,SUM(H45:I45),IF(G45="","",ROUND(IF('Sub-sample Alloc'!$C$8&lt;&gt;"",G45*'Sub-sample Alloc'!$C$8,G45),0)))</f>
        <v/>
      </c>
      <c r="K45" s="52"/>
      <c r="L45" s="52"/>
    </row>
    <row r="46" spans="1:12" x14ac:dyDescent="0.15">
      <c r="A46" s="29">
        <f t="shared" si="1"/>
        <v>36</v>
      </c>
      <c r="B46" s="25" t="str">
        <f>+IF('Alloc-EA'!$B46="","",'Alloc-EA'!$B46)</f>
        <v/>
      </c>
      <c r="C46" s="65"/>
      <c r="D46" s="65"/>
      <c r="E46" s="8" t="str">
        <f>+IF('Sub-sample Alloc'!H46="","",IF(C46&lt;&gt;"",C46*'Sub-sample Alloc'!H46,IF('Sub-sample Alloc'!D$5&lt;&gt;"",'Sub-sample Alloc'!H46*'Sub-sample Alloc'!D$5,'Sub-sample Alloc'!H46*'Sub-sample Alloc'!$C$5)))</f>
        <v/>
      </c>
      <c r="F46" s="8" t="str">
        <f>+IF('Sub-sample Alloc'!I46="","",IF(D46&lt;&gt;"",D46*'Sub-sample Alloc'!I46,IF('Sub-sample Alloc'!E$5&lt;&gt;"",'Sub-sample Alloc'!I46*'Sub-sample Alloc'!E$5,'Sub-sample Alloc'!I46*'Sub-sample Alloc'!$C$5)))</f>
        <v/>
      </c>
      <c r="G46" s="23" t="str">
        <f>+IF(SUM(E46:F46)&lt;&gt;0,SUM(E46:F46),IF('Sub-sample Alloc'!J46="","",ROUND(IF(C46&lt;&gt;"",C46*'Sub-sample Alloc'!J46,'Sub-sample Alloc'!$C$5*'Sub-sample Alloc'!J46),0)))</f>
        <v/>
      </c>
      <c r="H46" s="8" t="str">
        <f>+IF(E46="","",ROUND(IF('Sub-sample Alloc'!D$8&lt;&gt;"",E46*'Sub-sample Alloc'!D$8, IF('Sub-sample Alloc'!$C$8&lt;&gt;"",E46*'Sub-sample Alloc'!$C$8,E46)),0))</f>
        <v/>
      </c>
      <c r="I46" s="8" t="str">
        <f>+IF(F46="","",ROUND(IF('Sub-sample Alloc'!E$8&lt;&gt;"",F46*'Sub-sample Alloc'!E$8, IF('Sub-sample Alloc'!$C$8&lt;&gt;"",F46*'Sub-sample Alloc'!$C$8,F46)),0))</f>
        <v/>
      </c>
      <c r="J46" s="23" t="str">
        <f>+IF(SUM(H46:I46)&lt;&gt;0,SUM(H46:I46),IF(G46="","",ROUND(IF('Sub-sample Alloc'!$C$8&lt;&gt;"",G46*'Sub-sample Alloc'!$C$8,G46),0)))</f>
        <v/>
      </c>
      <c r="K46" s="52"/>
      <c r="L46" s="52"/>
    </row>
    <row r="47" spans="1:12" x14ac:dyDescent="0.15">
      <c r="A47" s="29">
        <f t="shared" si="1"/>
        <v>37</v>
      </c>
      <c r="B47" s="25" t="str">
        <f>+IF('Alloc-EA'!$B47="","",'Alloc-EA'!$B47)</f>
        <v/>
      </c>
      <c r="C47" s="65"/>
      <c r="D47" s="65"/>
      <c r="E47" s="8" t="str">
        <f>+IF('Sub-sample Alloc'!H47="","",IF(C47&lt;&gt;"",C47*'Sub-sample Alloc'!H47,IF('Sub-sample Alloc'!D$5&lt;&gt;"",'Sub-sample Alloc'!H47*'Sub-sample Alloc'!D$5,'Sub-sample Alloc'!H47*'Sub-sample Alloc'!$C$5)))</f>
        <v/>
      </c>
      <c r="F47" s="8" t="str">
        <f>+IF('Sub-sample Alloc'!I47="","",IF(D47&lt;&gt;"",D47*'Sub-sample Alloc'!I47,IF('Sub-sample Alloc'!E$5&lt;&gt;"",'Sub-sample Alloc'!I47*'Sub-sample Alloc'!E$5,'Sub-sample Alloc'!I47*'Sub-sample Alloc'!$C$5)))</f>
        <v/>
      </c>
      <c r="G47" s="23" t="str">
        <f>+IF(SUM(E47:F47)&lt;&gt;0,SUM(E47:F47),IF('Sub-sample Alloc'!J47="","",ROUND(IF(C47&lt;&gt;"",C47*'Sub-sample Alloc'!J47,'Sub-sample Alloc'!$C$5*'Sub-sample Alloc'!J47),0)))</f>
        <v/>
      </c>
      <c r="H47" s="8" t="str">
        <f>+IF(E47="","",ROUND(IF('Sub-sample Alloc'!D$8&lt;&gt;"",E47*'Sub-sample Alloc'!D$8, IF('Sub-sample Alloc'!$C$8&lt;&gt;"",E47*'Sub-sample Alloc'!$C$8,E47)),0))</f>
        <v/>
      </c>
      <c r="I47" s="8" t="str">
        <f>+IF(F47="","",ROUND(IF('Sub-sample Alloc'!E$8&lt;&gt;"",F47*'Sub-sample Alloc'!E$8, IF('Sub-sample Alloc'!$C$8&lt;&gt;"",F47*'Sub-sample Alloc'!$C$8,F47)),0))</f>
        <v/>
      </c>
      <c r="J47" s="23" t="str">
        <f>+IF(SUM(H47:I47)&lt;&gt;0,SUM(H47:I47),IF(G47="","",ROUND(IF('Sub-sample Alloc'!$C$8&lt;&gt;"",G47*'Sub-sample Alloc'!$C$8,G47),0)))</f>
        <v/>
      </c>
      <c r="K47" s="52"/>
      <c r="L47" s="52"/>
    </row>
    <row r="48" spans="1:12" x14ac:dyDescent="0.15">
      <c r="A48" s="29">
        <f t="shared" si="1"/>
        <v>38</v>
      </c>
      <c r="B48" s="25" t="str">
        <f>+IF('Alloc-EA'!$B48="","",'Alloc-EA'!$B48)</f>
        <v/>
      </c>
      <c r="C48" s="65"/>
      <c r="D48" s="65"/>
      <c r="E48" s="8" t="str">
        <f>+IF('Sub-sample Alloc'!H48="","",IF(C48&lt;&gt;"",C48*'Sub-sample Alloc'!H48,IF('Sub-sample Alloc'!D$5&lt;&gt;"",'Sub-sample Alloc'!H48*'Sub-sample Alloc'!D$5,'Sub-sample Alloc'!H48*'Sub-sample Alloc'!$C$5)))</f>
        <v/>
      </c>
      <c r="F48" s="8" t="str">
        <f>+IF('Sub-sample Alloc'!I48="","",IF(D48&lt;&gt;"",D48*'Sub-sample Alloc'!I48,IF('Sub-sample Alloc'!E$5&lt;&gt;"",'Sub-sample Alloc'!I48*'Sub-sample Alloc'!E$5,'Sub-sample Alloc'!I48*'Sub-sample Alloc'!$C$5)))</f>
        <v/>
      </c>
      <c r="G48" s="23" t="str">
        <f>+IF(SUM(E48:F48)&lt;&gt;0,SUM(E48:F48),IF('Sub-sample Alloc'!J48="","",ROUND(IF(C48&lt;&gt;"",C48*'Sub-sample Alloc'!J48,'Sub-sample Alloc'!$C$5*'Sub-sample Alloc'!J48),0)))</f>
        <v/>
      </c>
      <c r="H48" s="8" t="str">
        <f>+IF(E48="","",ROUND(IF('Sub-sample Alloc'!D$8&lt;&gt;"",E48*'Sub-sample Alloc'!D$8, IF('Sub-sample Alloc'!$C$8&lt;&gt;"",E48*'Sub-sample Alloc'!$C$8,E48)),0))</f>
        <v/>
      </c>
      <c r="I48" s="8" t="str">
        <f>+IF(F48="","",ROUND(IF('Sub-sample Alloc'!E$8&lt;&gt;"",F48*'Sub-sample Alloc'!E$8, IF('Sub-sample Alloc'!$C$8&lt;&gt;"",F48*'Sub-sample Alloc'!$C$8,F48)),0))</f>
        <v/>
      </c>
      <c r="J48" s="23" t="str">
        <f>+IF(SUM(H48:I48)&lt;&gt;0,SUM(H48:I48),IF(G48="","",ROUND(IF('Sub-sample Alloc'!$C$8&lt;&gt;"",G48*'Sub-sample Alloc'!$C$8,G48),0)))</f>
        <v/>
      </c>
      <c r="K48" s="52"/>
      <c r="L48" s="52"/>
    </row>
    <row r="49" spans="1:12" x14ac:dyDescent="0.15">
      <c r="A49" s="29">
        <f t="shared" si="1"/>
        <v>39</v>
      </c>
      <c r="B49" s="25" t="str">
        <f>+IF('Alloc-EA'!$B49="","",'Alloc-EA'!$B49)</f>
        <v/>
      </c>
      <c r="C49" s="65"/>
      <c r="D49" s="65"/>
      <c r="E49" s="8" t="str">
        <f>+IF('Sub-sample Alloc'!H49="","",IF(C49&lt;&gt;"",C49*'Sub-sample Alloc'!H49,IF('Sub-sample Alloc'!D$5&lt;&gt;"",'Sub-sample Alloc'!H49*'Sub-sample Alloc'!D$5,'Sub-sample Alloc'!H49*'Sub-sample Alloc'!$C$5)))</f>
        <v/>
      </c>
      <c r="F49" s="8" t="str">
        <f>+IF('Sub-sample Alloc'!I49="","",IF(D49&lt;&gt;"",D49*'Sub-sample Alloc'!I49,IF('Sub-sample Alloc'!E$5&lt;&gt;"",'Sub-sample Alloc'!I49*'Sub-sample Alloc'!E$5,'Sub-sample Alloc'!I49*'Sub-sample Alloc'!$C$5)))</f>
        <v/>
      </c>
      <c r="G49" s="23" t="str">
        <f>+IF(SUM(E49:F49)&lt;&gt;0,SUM(E49:F49),IF('Sub-sample Alloc'!J49="","",ROUND(IF(C49&lt;&gt;"",C49*'Sub-sample Alloc'!J49,'Sub-sample Alloc'!$C$5*'Sub-sample Alloc'!J49),0)))</f>
        <v/>
      </c>
      <c r="H49" s="8" t="str">
        <f>+IF(E49="","",ROUND(IF('Sub-sample Alloc'!D$8&lt;&gt;"",E49*'Sub-sample Alloc'!D$8, IF('Sub-sample Alloc'!$C$8&lt;&gt;"",E49*'Sub-sample Alloc'!$C$8,E49)),0))</f>
        <v/>
      </c>
      <c r="I49" s="8" t="str">
        <f>+IF(F49="","",ROUND(IF('Sub-sample Alloc'!E$8&lt;&gt;"",F49*'Sub-sample Alloc'!E$8, IF('Sub-sample Alloc'!$C$8&lt;&gt;"",F49*'Sub-sample Alloc'!$C$8,F49)),0))</f>
        <v/>
      </c>
      <c r="J49" s="23" t="str">
        <f>+IF(SUM(H49:I49)&lt;&gt;0,SUM(H49:I49),IF(G49="","",ROUND(IF('Sub-sample Alloc'!$C$8&lt;&gt;"",G49*'Sub-sample Alloc'!$C$8,G49),0)))</f>
        <v/>
      </c>
      <c r="K49" s="52"/>
      <c r="L49" s="52"/>
    </row>
    <row r="50" spans="1:12" x14ac:dyDescent="0.15">
      <c r="A50" s="29">
        <f t="shared" si="1"/>
        <v>40</v>
      </c>
      <c r="B50" s="25" t="str">
        <f>+IF('Alloc-EA'!$B50="","",'Alloc-EA'!$B50)</f>
        <v/>
      </c>
      <c r="C50" s="65"/>
      <c r="D50" s="65"/>
      <c r="E50" s="8" t="str">
        <f>+IF('Sub-sample Alloc'!H50="","",IF(C50&lt;&gt;"",C50*'Sub-sample Alloc'!H50,IF('Sub-sample Alloc'!D$5&lt;&gt;"",'Sub-sample Alloc'!H50*'Sub-sample Alloc'!D$5,'Sub-sample Alloc'!H50*'Sub-sample Alloc'!$C$5)))</f>
        <v/>
      </c>
      <c r="F50" s="8" t="str">
        <f>+IF('Sub-sample Alloc'!I50="","",IF(D50&lt;&gt;"",D50*'Sub-sample Alloc'!I50,IF('Sub-sample Alloc'!E$5&lt;&gt;"",'Sub-sample Alloc'!I50*'Sub-sample Alloc'!E$5,'Sub-sample Alloc'!I50*'Sub-sample Alloc'!$C$5)))</f>
        <v/>
      </c>
      <c r="G50" s="23" t="str">
        <f>+IF(SUM(E50:F50)&lt;&gt;0,SUM(E50:F50),IF('Sub-sample Alloc'!J50="","",ROUND(IF(C50&lt;&gt;"",C50*'Sub-sample Alloc'!J50,'Sub-sample Alloc'!$C$5*'Sub-sample Alloc'!J50),0)))</f>
        <v/>
      </c>
      <c r="H50" s="8" t="str">
        <f>+IF(E50="","",ROUND(IF('Sub-sample Alloc'!D$8&lt;&gt;"",E50*'Sub-sample Alloc'!D$8, IF('Sub-sample Alloc'!$C$8&lt;&gt;"",E50*'Sub-sample Alloc'!$C$8,E50)),0))</f>
        <v/>
      </c>
      <c r="I50" s="8" t="str">
        <f>+IF(F50="","",ROUND(IF('Sub-sample Alloc'!E$8&lt;&gt;"",F50*'Sub-sample Alloc'!E$8, IF('Sub-sample Alloc'!$C$8&lt;&gt;"",F50*'Sub-sample Alloc'!$C$8,F50)),0))</f>
        <v/>
      </c>
      <c r="J50" s="23" t="str">
        <f>+IF(SUM(H50:I50)&lt;&gt;0,SUM(H50:I50),IF(G50="","",ROUND(IF('Sub-sample Alloc'!$C$8&lt;&gt;"",G50*'Sub-sample Alloc'!$C$8,G50),0)))</f>
        <v/>
      </c>
      <c r="K50" s="52"/>
      <c r="L50" s="52"/>
    </row>
    <row r="51" spans="1:12" x14ac:dyDescent="0.15">
      <c r="A51" s="29">
        <f t="shared" si="1"/>
        <v>41</v>
      </c>
      <c r="B51" s="25" t="str">
        <f>+IF('Alloc-EA'!$B51="","",'Alloc-EA'!$B51)</f>
        <v/>
      </c>
      <c r="C51" s="65"/>
      <c r="D51" s="65"/>
      <c r="E51" s="8" t="str">
        <f>+IF('Sub-sample Alloc'!H51="","",IF(C51&lt;&gt;"",C51*'Sub-sample Alloc'!H51,IF('Sub-sample Alloc'!D$5&lt;&gt;"",'Sub-sample Alloc'!H51*'Sub-sample Alloc'!D$5,'Sub-sample Alloc'!H51*'Sub-sample Alloc'!$C$5)))</f>
        <v/>
      </c>
      <c r="F51" s="8" t="str">
        <f>+IF('Sub-sample Alloc'!I51="","",IF(D51&lt;&gt;"",D51*'Sub-sample Alloc'!I51,IF('Sub-sample Alloc'!E$5&lt;&gt;"",'Sub-sample Alloc'!I51*'Sub-sample Alloc'!E$5,'Sub-sample Alloc'!I51*'Sub-sample Alloc'!$C$5)))</f>
        <v/>
      </c>
      <c r="G51" s="23" t="str">
        <f>+IF(SUM(E51:F51)&lt;&gt;0,SUM(E51:F51),IF('Sub-sample Alloc'!J51="","",ROUND(IF(C51&lt;&gt;"",C51*'Sub-sample Alloc'!J51,'Sub-sample Alloc'!$C$5*'Sub-sample Alloc'!J51),0)))</f>
        <v/>
      </c>
      <c r="H51" s="8" t="str">
        <f>+IF(E51="","",ROUND(IF('Sub-sample Alloc'!D$8&lt;&gt;"",E51*'Sub-sample Alloc'!D$8, IF('Sub-sample Alloc'!$C$8&lt;&gt;"",E51*'Sub-sample Alloc'!$C$8,E51)),0))</f>
        <v/>
      </c>
      <c r="I51" s="8" t="str">
        <f>+IF(F51="","",ROUND(IF('Sub-sample Alloc'!E$8&lt;&gt;"",F51*'Sub-sample Alloc'!E$8, IF('Sub-sample Alloc'!$C$8&lt;&gt;"",F51*'Sub-sample Alloc'!$C$8,F51)),0))</f>
        <v/>
      </c>
      <c r="J51" s="23" t="str">
        <f>+IF(SUM(H51:I51)&lt;&gt;0,SUM(H51:I51),IF(G51="","",ROUND(IF('Sub-sample Alloc'!$C$8&lt;&gt;"",G51*'Sub-sample Alloc'!$C$8,G51),0)))</f>
        <v/>
      </c>
      <c r="K51" s="52"/>
      <c r="L51" s="52"/>
    </row>
    <row r="52" spans="1:12" x14ac:dyDescent="0.15">
      <c r="A52" s="29">
        <f t="shared" si="1"/>
        <v>42</v>
      </c>
      <c r="B52" s="25" t="str">
        <f>+IF('Alloc-EA'!$B52="","",'Alloc-EA'!$B52)</f>
        <v/>
      </c>
      <c r="C52" s="65"/>
      <c r="D52" s="65"/>
      <c r="E52" s="8" t="str">
        <f>+IF('Sub-sample Alloc'!H52="","",IF(C52&lt;&gt;"",C52*'Sub-sample Alloc'!H52,IF('Sub-sample Alloc'!D$5&lt;&gt;"",'Sub-sample Alloc'!H52*'Sub-sample Alloc'!D$5,'Sub-sample Alloc'!H52*'Sub-sample Alloc'!$C$5)))</f>
        <v/>
      </c>
      <c r="F52" s="8" t="str">
        <f>+IF('Sub-sample Alloc'!I52="","",IF(D52&lt;&gt;"",D52*'Sub-sample Alloc'!I52,IF('Sub-sample Alloc'!E$5&lt;&gt;"",'Sub-sample Alloc'!I52*'Sub-sample Alloc'!E$5,'Sub-sample Alloc'!I52*'Sub-sample Alloc'!$C$5)))</f>
        <v/>
      </c>
      <c r="G52" s="23" t="str">
        <f>+IF(SUM(E52:F52)&lt;&gt;0,SUM(E52:F52),IF('Sub-sample Alloc'!J52="","",ROUND(IF(C52&lt;&gt;"",C52*'Sub-sample Alloc'!J52,'Sub-sample Alloc'!$C$5*'Sub-sample Alloc'!J52),0)))</f>
        <v/>
      </c>
      <c r="H52" s="8" t="str">
        <f>+IF(E52="","",ROUND(IF('Sub-sample Alloc'!D$8&lt;&gt;"",E52*'Sub-sample Alloc'!D$8, IF('Sub-sample Alloc'!$C$8&lt;&gt;"",E52*'Sub-sample Alloc'!$C$8,E52)),0))</f>
        <v/>
      </c>
      <c r="I52" s="8" t="str">
        <f>+IF(F52="","",ROUND(IF('Sub-sample Alloc'!E$8&lt;&gt;"",F52*'Sub-sample Alloc'!E$8, IF('Sub-sample Alloc'!$C$8&lt;&gt;"",F52*'Sub-sample Alloc'!$C$8,F52)),0))</f>
        <v/>
      </c>
      <c r="J52" s="23" t="str">
        <f>+IF(SUM(H52:I52)&lt;&gt;0,SUM(H52:I52),IF(G52="","",ROUND(IF('Sub-sample Alloc'!$C$8&lt;&gt;"",G52*'Sub-sample Alloc'!$C$8,G52),0)))</f>
        <v/>
      </c>
      <c r="K52" s="52"/>
      <c r="L52" s="52"/>
    </row>
    <row r="53" spans="1:12" x14ac:dyDescent="0.15">
      <c r="A53" s="29">
        <f t="shared" si="1"/>
        <v>43</v>
      </c>
      <c r="B53" s="25" t="str">
        <f>+IF('Alloc-EA'!$B53="","",'Alloc-EA'!$B53)</f>
        <v/>
      </c>
      <c r="C53" s="65"/>
      <c r="D53" s="65"/>
      <c r="E53" s="8" t="str">
        <f>+IF('Sub-sample Alloc'!H53="","",IF(C53&lt;&gt;"",C53*'Sub-sample Alloc'!H53,IF('Sub-sample Alloc'!D$5&lt;&gt;"",'Sub-sample Alloc'!H53*'Sub-sample Alloc'!D$5,'Sub-sample Alloc'!H53*'Sub-sample Alloc'!$C$5)))</f>
        <v/>
      </c>
      <c r="F53" s="8" t="str">
        <f>+IF('Sub-sample Alloc'!I53="","",IF(D53&lt;&gt;"",D53*'Sub-sample Alloc'!I53,IF('Sub-sample Alloc'!E$5&lt;&gt;"",'Sub-sample Alloc'!I53*'Sub-sample Alloc'!E$5,'Sub-sample Alloc'!I53*'Sub-sample Alloc'!$C$5)))</f>
        <v/>
      </c>
      <c r="G53" s="23" t="str">
        <f>+IF(SUM(E53:F53)&lt;&gt;0,SUM(E53:F53),IF('Sub-sample Alloc'!J53="","",ROUND(IF(C53&lt;&gt;"",C53*'Sub-sample Alloc'!J53,'Sub-sample Alloc'!$C$5*'Sub-sample Alloc'!J53),0)))</f>
        <v/>
      </c>
      <c r="H53" s="8" t="str">
        <f>+IF(E53="","",ROUND(IF('Sub-sample Alloc'!D$8&lt;&gt;"",E53*'Sub-sample Alloc'!D$8, IF('Sub-sample Alloc'!$C$8&lt;&gt;"",E53*'Sub-sample Alloc'!$C$8,E53)),0))</f>
        <v/>
      </c>
      <c r="I53" s="8" t="str">
        <f>+IF(F53="","",ROUND(IF('Sub-sample Alloc'!E$8&lt;&gt;"",F53*'Sub-sample Alloc'!E$8, IF('Sub-sample Alloc'!$C$8&lt;&gt;"",F53*'Sub-sample Alloc'!$C$8,F53)),0))</f>
        <v/>
      </c>
      <c r="J53" s="23" t="str">
        <f>+IF(SUM(H53:I53)&lt;&gt;0,SUM(H53:I53),IF(G53="","",ROUND(IF('Sub-sample Alloc'!$C$8&lt;&gt;"",G53*'Sub-sample Alloc'!$C$8,G53),0)))</f>
        <v/>
      </c>
      <c r="K53" s="52"/>
      <c r="L53" s="52"/>
    </row>
    <row r="54" spans="1:12" x14ac:dyDescent="0.15">
      <c r="A54" s="29">
        <f t="shared" si="1"/>
        <v>44</v>
      </c>
      <c r="B54" s="25" t="str">
        <f>+IF('Alloc-EA'!$B54="","",'Alloc-EA'!$B54)</f>
        <v/>
      </c>
      <c r="C54" s="65"/>
      <c r="D54" s="65"/>
      <c r="E54" s="8" t="str">
        <f>+IF('Sub-sample Alloc'!H54="","",IF(C54&lt;&gt;"",C54*'Sub-sample Alloc'!H54,IF('Sub-sample Alloc'!D$5&lt;&gt;"",'Sub-sample Alloc'!H54*'Sub-sample Alloc'!D$5,'Sub-sample Alloc'!H54*'Sub-sample Alloc'!$C$5)))</f>
        <v/>
      </c>
      <c r="F54" s="8" t="str">
        <f>+IF('Sub-sample Alloc'!I54="","",IF(D54&lt;&gt;"",D54*'Sub-sample Alloc'!I54,IF('Sub-sample Alloc'!E$5&lt;&gt;"",'Sub-sample Alloc'!I54*'Sub-sample Alloc'!E$5,'Sub-sample Alloc'!I54*'Sub-sample Alloc'!$C$5)))</f>
        <v/>
      </c>
      <c r="G54" s="23" t="str">
        <f>+IF(SUM(E54:F54)&lt;&gt;0,SUM(E54:F54),IF('Sub-sample Alloc'!J54="","",ROUND(IF(C54&lt;&gt;"",C54*'Sub-sample Alloc'!J54,'Sub-sample Alloc'!$C$5*'Sub-sample Alloc'!J54),0)))</f>
        <v/>
      </c>
      <c r="H54" s="8" t="str">
        <f>+IF(E54="","",ROUND(IF('Sub-sample Alloc'!D$8&lt;&gt;"",E54*'Sub-sample Alloc'!D$8, IF('Sub-sample Alloc'!$C$8&lt;&gt;"",E54*'Sub-sample Alloc'!$C$8,E54)),0))</f>
        <v/>
      </c>
      <c r="I54" s="8" t="str">
        <f>+IF(F54="","",ROUND(IF('Sub-sample Alloc'!E$8&lt;&gt;"",F54*'Sub-sample Alloc'!E$8, IF('Sub-sample Alloc'!$C$8&lt;&gt;"",F54*'Sub-sample Alloc'!$C$8,F54)),0))</f>
        <v/>
      </c>
      <c r="J54" s="23" t="str">
        <f>+IF(SUM(H54:I54)&lt;&gt;0,SUM(H54:I54),IF(G54="","",ROUND(IF('Sub-sample Alloc'!$C$8&lt;&gt;"",G54*'Sub-sample Alloc'!$C$8,G54),0)))</f>
        <v/>
      </c>
      <c r="K54" s="52"/>
      <c r="L54" s="52"/>
    </row>
    <row r="55" spans="1:12" x14ac:dyDescent="0.15">
      <c r="A55" s="29">
        <f t="shared" si="1"/>
        <v>45</v>
      </c>
      <c r="B55" s="25" t="str">
        <f>+IF('Alloc-EA'!$B55="","",'Alloc-EA'!$B55)</f>
        <v/>
      </c>
      <c r="C55" s="65"/>
      <c r="D55" s="65"/>
      <c r="E55" s="8" t="str">
        <f>+IF('Sub-sample Alloc'!H55="","",IF(C55&lt;&gt;"",C55*'Sub-sample Alloc'!H55,IF('Sub-sample Alloc'!D$5&lt;&gt;"",'Sub-sample Alloc'!H55*'Sub-sample Alloc'!D$5,'Sub-sample Alloc'!H55*'Sub-sample Alloc'!$C$5)))</f>
        <v/>
      </c>
      <c r="F55" s="8" t="str">
        <f>+IF('Sub-sample Alloc'!I55="","",IF(D55&lt;&gt;"",D55*'Sub-sample Alloc'!I55,IF('Sub-sample Alloc'!E$5&lt;&gt;"",'Sub-sample Alloc'!I55*'Sub-sample Alloc'!E$5,'Sub-sample Alloc'!I55*'Sub-sample Alloc'!$C$5)))</f>
        <v/>
      </c>
      <c r="G55" s="23" t="str">
        <f>+IF(SUM(E55:F55)&lt;&gt;0,SUM(E55:F55),IF('Sub-sample Alloc'!J55="","",ROUND(IF(C55&lt;&gt;"",C55*'Sub-sample Alloc'!J55,'Sub-sample Alloc'!$C$5*'Sub-sample Alloc'!J55),0)))</f>
        <v/>
      </c>
      <c r="H55" s="8" t="str">
        <f>+IF(E55="","",ROUND(IF('Sub-sample Alloc'!D$8&lt;&gt;"",E55*'Sub-sample Alloc'!D$8, IF('Sub-sample Alloc'!$C$8&lt;&gt;"",E55*'Sub-sample Alloc'!$C$8,E55)),0))</f>
        <v/>
      </c>
      <c r="I55" s="8" t="str">
        <f>+IF(F55="","",ROUND(IF('Sub-sample Alloc'!E$8&lt;&gt;"",F55*'Sub-sample Alloc'!E$8, IF('Sub-sample Alloc'!$C$8&lt;&gt;"",F55*'Sub-sample Alloc'!$C$8,F55)),0))</f>
        <v/>
      </c>
      <c r="J55" s="23" t="str">
        <f>+IF(SUM(H55:I55)&lt;&gt;0,SUM(H55:I55),IF(G55="","",ROUND(IF('Sub-sample Alloc'!$C$8&lt;&gt;"",G55*'Sub-sample Alloc'!$C$8,G55),0)))</f>
        <v/>
      </c>
      <c r="K55" s="52"/>
      <c r="L55" s="52"/>
    </row>
    <row r="56" spans="1:12" x14ac:dyDescent="0.15">
      <c r="A56" s="29">
        <f t="shared" si="1"/>
        <v>46</v>
      </c>
      <c r="B56" s="25" t="str">
        <f>+IF('Alloc-EA'!$B56="","",'Alloc-EA'!$B56)</f>
        <v/>
      </c>
      <c r="C56" s="65"/>
      <c r="D56" s="65"/>
      <c r="E56" s="8" t="str">
        <f>+IF('Sub-sample Alloc'!H56="","",IF(C56&lt;&gt;"",C56*'Sub-sample Alloc'!H56,IF('Sub-sample Alloc'!D$5&lt;&gt;"",'Sub-sample Alloc'!H56*'Sub-sample Alloc'!D$5,'Sub-sample Alloc'!H56*'Sub-sample Alloc'!$C$5)))</f>
        <v/>
      </c>
      <c r="F56" s="8" t="str">
        <f>+IF('Sub-sample Alloc'!I56="","",IF(D56&lt;&gt;"",D56*'Sub-sample Alloc'!I56,IF('Sub-sample Alloc'!E$5&lt;&gt;"",'Sub-sample Alloc'!I56*'Sub-sample Alloc'!E$5,'Sub-sample Alloc'!I56*'Sub-sample Alloc'!$C$5)))</f>
        <v/>
      </c>
      <c r="G56" s="23" t="str">
        <f>+IF(SUM(E56:F56)&lt;&gt;0,SUM(E56:F56),IF('Sub-sample Alloc'!J56="","",ROUND(IF(C56&lt;&gt;"",C56*'Sub-sample Alloc'!J56,'Sub-sample Alloc'!$C$5*'Sub-sample Alloc'!J56),0)))</f>
        <v/>
      </c>
      <c r="H56" s="8" t="str">
        <f>+IF(E56="","",ROUND(IF('Sub-sample Alloc'!D$8&lt;&gt;"",E56*'Sub-sample Alloc'!D$8, IF('Sub-sample Alloc'!$C$8&lt;&gt;"",E56*'Sub-sample Alloc'!$C$8,E56)),0))</f>
        <v/>
      </c>
      <c r="I56" s="8" t="str">
        <f>+IF(F56="","",ROUND(IF('Sub-sample Alloc'!E$8&lt;&gt;"",F56*'Sub-sample Alloc'!E$8, IF('Sub-sample Alloc'!$C$8&lt;&gt;"",F56*'Sub-sample Alloc'!$C$8,F56)),0))</f>
        <v/>
      </c>
      <c r="J56" s="23" t="str">
        <f>+IF(SUM(H56:I56)&lt;&gt;0,SUM(H56:I56),IF(G56="","",ROUND(IF('Sub-sample Alloc'!$C$8&lt;&gt;"",G56*'Sub-sample Alloc'!$C$8,G56),0)))</f>
        <v/>
      </c>
      <c r="K56" s="52"/>
      <c r="L56" s="52"/>
    </row>
    <row r="57" spans="1:12" x14ac:dyDescent="0.15">
      <c r="A57" s="29">
        <f t="shared" si="1"/>
        <v>47</v>
      </c>
      <c r="B57" s="25" t="str">
        <f>+IF('Alloc-EA'!$B57="","",'Alloc-EA'!$B57)</f>
        <v/>
      </c>
      <c r="C57" s="65"/>
      <c r="D57" s="65"/>
      <c r="E57" s="8" t="str">
        <f>+IF('Sub-sample Alloc'!H57="","",IF(C57&lt;&gt;"",C57*'Sub-sample Alloc'!H57,IF('Sub-sample Alloc'!D$5&lt;&gt;"",'Sub-sample Alloc'!H57*'Sub-sample Alloc'!D$5,'Sub-sample Alloc'!H57*'Sub-sample Alloc'!$C$5)))</f>
        <v/>
      </c>
      <c r="F57" s="8" t="str">
        <f>+IF('Sub-sample Alloc'!I57="","",IF(D57&lt;&gt;"",D57*'Sub-sample Alloc'!I57,IF('Sub-sample Alloc'!E$5&lt;&gt;"",'Sub-sample Alloc'!I57*'Sub-sample Alloc'!E$5,'Sub-sample Alloc'!I57*'Sub-sample Alloc'!$C$5)))</f>
        <v/>
      </c>
      <c r="G57" s="23" t="str">
        <f>+IF(SUM(E57:F57)&lt;&gt;0,SUM(E57:F57),IF('Sub-sample Alloc'!J57="","",ROUND(IF(C57&lt;&gt;"",C57*'Sub-sample Alloc'!J57,'Sub-sample Alloc'!$C$5*'Sub-sample Alloc'!J57),0)))</f>
        <v/>
      </c>
      <c r="H57" s="8" t="str">
        <f>+IF(E57="","",ROUND(IF('Sub-sample Alloc'!D$8&lt;&gt;"",E57*'Sub-sample Alloc'!D$8, IF('Sub-sample Alloc'!$C$8&lt;&gt;"",E57*'Sub-sample Alloc'!$C$8,E57)),0))</f>
        <v/>
      </c>
      <c r="I57" s="8" t="str">
        <f>+IF(F57="","",ROUND(IF('Sub-sample Alloc'!E$8&lt;&gt;"",F57*'Sub-sample Alloc'!E$8, IF('Sub-sample Alloc'!$C$8&lt;&gt;"",F57*'Sub-sample Alloc'!$C$8,F57)),0))</f>
        <v/>
      </c>
      <c r="J57" s="23" t="str">
        <f>+IF(SUM(H57:I57)&lt;&gt;0,SUM(H57:I57),IF(G57="","",ROUND(IF('Sub-sample Alloc'!$C$8&lt;&gt;"",G57*'Sub-sample Alloc'!$C$8,G57),0)))</f>
        <v/>
      </c>
      <c r="K57" s="52"/>
      <c r="L57" s="52"/>
    </row>
    <row r="58" spans="1:12" x14ac:dyDescent="0.15">
      <c r="A58" s="29">
        <f t="shared" si="1"/>
        <v>48</v>
      </c>
      <c r="B58" s="25" t="str">
        <f>+IF('Alloc-EA'!$B58="","",'Alloc-EA'!$B58)</f>
        <v/>
      </c>
      <c r="C58" s="65"/>
      <c r="D58" s="65"/>
      <c r="E58" s="8" t="str">
        <f>+IF('Sub-sample Alloc'!H58="","",IF(C58&lt;&gt;"",C58*'Sub-sample Alloc'!H58,IF('Sub-sample Alloc'!D$5&lt;&gt;"",'Sub-sample Alloc'!H58*'Sub-sample Alloc'!D$5,'Sub-sample Alloc'!H58*'Sub-sample Alloc'!$C$5)))</f>
        <v/>
      </c>
      <c r="F58" s="8" t="str">
        <f>+IF('Sub-sample Alloc'!I58="","",IF(D58&lt;&gt;"",D58*'Sub-sample Alloc'!I58,IF('Sub-sample Alloc'!E$5&lt;&gt;"",'Sub-sample Alloc'!I58*'Sub-sample Alloc'!E$5,'Sub-sample Alloc'!I58*'Sub-sample Alloc'!$C$5)))</f>
        <v/>
      </c>
      <c r="G58" s="23" t="str">
        <f>+IF(SUM(E58:F58)&lt;&gt;0,SUM(E58:F58),IF('Sub-sample Alloc'!J58="","",ROUND(IF(C58&lt;&gt;"",C58*'Sub-sample Alloc'!J58,'Sub-sample Alloc'!$C$5*'Sub-sample Alloc'!J58),0)))</f>
        <v/>
      </c>
      <c r="H58" s="8" t="str">
        <f>+IF(E58="","",ROUND(IF('Sub-sample Alloc'!D$8&lt;&gt;"",E58*'Sub-sample Alloc'!D$8, IF('Sub-sample Alloc'!$C$8&lt;&gt;"",E58*'Sub-sample Alloc'!$C$8,E58)),0))</f>
        <v/>
      </c>
      <c r="I58" s="8" t="str">
        <f>+IF(F58="","",ROUND(IF('Sub-sample Alloc'!E$8&lt;&gt;"",F58*'Sub-sample Alloc'!E$8, IF('Sub-sample Alloc'!$C$8&lt;&gt;"",F58*'Sub-sample Alloc'!$C$8,F58)),0))</f>
        <v/>
      </c>
      <c r="J58" s="23" t="str">
        <f>+IF(SUM(H58:I58)&lt;&gt;0,SUM(H58:I58),IF(G58="","",ROUND(IF('Sub-sample Alloc'!$C$8&lt;&gt;"",G58*'Sub-sample Alloc'!$C$8,G58),0)))</f>
        <v/>
      </c>
      <c r="K58" s="52"/>
      <c r="L58" s="52"/>
    </row>
    <row r="59" spans="1:12" x14ac:dyDescent="0.15">
      <c r="A59" s="29">
        <f t="shared" si="1"/>
        <v>49</v>
      </c>
      <c r="B59" s="25" t="str">
        <f>+IF('Alloc-EA'!$B59="","",'Alloc-EA'!$B59)</f>
        <v/>
      </c>
      <c r="C59" s="65"/>
      <c r="D59" s="65"/>
      <c r="E59" s="8" t="str">
        <f>+IF('Sub-sample Alloc'!H59="","",IF(C59&lt;&gt;"",C59*'Sub-sample Alloc'!H59,IF('Sub-sample Alloc'!D$5&lt;&gt;"",'Sub-sample Alloc'!H59*'Sub-sample Alloc'!D$5,'Sub-sample Alloc'!H59*'Sub-sample Alloc'!$C$5)))</f>
        <v/>
      </c>
      <c r="F59" s="8" t="str">
        <f>+IF('Sub-sample Alloc'!I59="","",IF(D59&lt;&gt;"",D59*'Sub-sample Alloc'!I59,IF('Sub-sample Alloc'!E$5&lt;&gt;"",'Sub-sample Alloc'!I59*'Sub-sample Alloc'!E$5,'Sub-sample Alloc'!I59*'Sub-sample Alloc'!$C$5)))</f>
        <v/>
      </c>
      <c r="G59" s="23" t="str">
        <f>+IF(SUM(E59:F59)&lt;&gt;0,SUM(E59:F59),IF('Sub-sample Alloc'!J59="","",ROUND(IF(C59&lt;&gt;"",C59*'Sub-sample Alloc'!J59,'Sub-sample Alloc'!$C$5*'Sub-sample Alloc'!J59),0)))</f>
        <v/>
      </c>
      <c r="H59" s="8" t="str">
        <f>+IF(E59="","",ROUND(IF('Sub-sample Alloc'!D$8&lt;&gt;"",E59*'Sub-sample Alloc'!D$8, IF('Sub-sample Alloc'!$C$8&lt;&gt;"",E59*'Sub-sample Alloc'!$C$8,E59)),0))</f>
        <v/>
      </c>
      <c r="I59" s="8" t="str">
        <f>+IF(F59="","",ROUND(IF('Sub-sample Alloc'!E$8&lt;&gt;"",F59*'Sub-sample Alloc'!E$8, IF('Sub-sample Alloc'!$C$8&lt;&gt;"",F59*'Sub-sample Alloc'!$C$8,F59)),0))</f>
        <v/>
      </c>
      <c r="J59" s="23" t="str">
        <f>+IF(SUM(H59:I59)&lt;&gt;0,SUM(H59:I59),IF(G59="","",ROUND(IF('Sub-sample Alloc'!$C$8&lt;&gt;"",G59*'Sub-sample Alloc'!$C$8,G59),0)))</f>
        <v/>
      </c>
      <c r="K59" s="52"/>
      <c r="L59" s="52"/>
    </row>
    <row r="60" spans="1:12" x14ac:dyDescent="0.15">
      <c r="A60" s="29">
        <f t="shared" si="1"/>
        <v>50</v>
      </c>
      <c r="B60" s="25" t="str">
        <f>+IF('Alloc-EA'!$B60="","",'Alloc-EA'!$B60)</f>
        <v/>
      </c>
      <c r="C60" s="65"/>
      <c r="D60" s="65"/>
      <c r="E60" s="8" t="str">
        <f>+IF('Sub-sample Alloc'!H60="","",IF(C60&lt;&gt;"",C60*'Sub-sample Alloc'!H60,IF('Sub-sample Alloc'!D$5&lt;&gt;"",'Sub-sample Alloc'!H60*'Sub-sample Alloc'!D$5,'Sub-sample Alloc'!H60*'Sub-sample Alloc'!$C$5)))</f>
        <v/>
      </c>
      <c r="F60" s="8" t="str">
        <f>+IF('Sub-sample Alloc'!I60="","",IF(D60&lt;&gt;"",D60*'Sub-sample Alloc'!I60,IF('Sub-sample Alloc'!E$5&lt;&gt;"",'Sub-sample Alloc'!I60*'Sub-sample Alloc'!E$5,'Sub-sample Alloc'!I60*'Sub-sample Alloc'!$C$5)))</f>
        <v/>
      </c>
      <c r="G60" s="23" t="str">
        <f>+IF(SUM(E60:F60)&lt;&gt;0,SUM(E60:F60),IF('Sub-sample Alloc'!J60="","",ROUND(IF(C60&lt;&gt;"",C60*'Sub-sample Alloc'!J60,'Sub-sample Alloc'!$C$5*'Sub-sample Alloc'!J60),0)))</f>
        <v/>
      </c>
      <c r="H60" s="8" t="str">
        <f>+IF(E60="","",ROUND(IF('Sub-sample Alloc'!D$8&lt;&gt;"",E60*'Sub-sample Alloc'!D$8, IF('Sub-sample Alloc'!$C$8&lt;&gt;"",E60*'Sub-sample Alloc'!$C$8,E60)),0))</f>
        <v/>
      </c>
      <c r="I60" s="8" t="str">
        <f>+IF(F60="","",ROUND(IF('Sub-sample Alloc'!E$8&lt;&gt;"",F60*'Sub-sample Alloc'!E$8, IF('Sub-sample Alloc'!$C$8&lt;&gt;"",F60*'Sub-sample Alloc'!$C$8,F60)),0))</f>
        <v/>
      </c>
      <c r="J60" s="23" t="str">
        <f>+IF(SUM(H60:I60)&lt;&gt;0,SUM(H60:I60),IF(G60="","",ROUND(IF('Sub-sample Alloc'!$C$8&lt;&gt;"",G60*'Sub-sample Alloc'!$C$8,G60),0)))</f>
        <v/>
      </c>
      <c r="K60" s="52"/>
      <c r="L60" s="52"/>
    </row>
    <row r="62" spans="1:12" x14ac:dyDescent="0.15">
      <c r="A62" s="31"/>
      <c r="B62" s="35" t="s">
        <v>1</v>
      </c>
      <c r="C62" s="46" t="str">
        <f>IF(SUM('Sub-sample Final Alloc'!C11:C35)=0,"",AVERAGE('Sub-sample Final Alloc'!C11:C35))</f>
        <v/>
      </c>
      <c r="D62" s="46" t="str">
        <f>IF(SUM('Sub-sample Final Alloc'!D11:D35)=0,"",AVERAGE('Sub-sample Final Alloc'!D11:D35))</f>
        <v/>
      </c>
      <c r="E62" s="9" t="str">
        <f t="shared" ref="E62:J62" si="2">IF(SUM(E11:E60)=0,"",SUM(E11:E60))</f>
        <v/>
      </c>
      <c r="F62" s="9" t="str">
        <f t="shared" si="2"/>
        <v/>
      </c>
      <c r="G62" s="27" t="str">
        <f t="shared" si="2"/>
        <v/>
      </c>
      <c r="H62" s="9" t="str">
        <f t="shared" si="2"/>
        <v/>
      </c>
      <c r="I62" s="9" t="str">
        <f t="shared" si="2"/>
        <v/>
      </c>
      <c r="J62" s="27" t="str">
        <f t="shared" si="2"/>
        <v/>
      </c>
      <c r="K62" s="52"/>
      <c r="L62" s="52"/>
    </row>
  </sheetData>
  <sheetProtection algorithmName="SHA-512" hashValue="XFqAFjBmaEVfDPHasUkXBaZj0xMS7VcfGJVqk3v0WcZt0tDoDJGvKKnLZkug06RzaMvW/qZwPNZXEkW+I1oC7g==" saltValue="eabSGQeed5Z0aUC4yFUECA==" spinCount="100000" sheet="1" objects="1" scenarios="1" formatCells="0" formatColumns="0" formatRows="0" deleteRows="0" autoFilter="0"/>
  <autoFilter ref="B10:B62" xr:uid="{00000000-0009-0000-0000-000004000000}"/>
  <mergeCells count="3">
    <mergeCell ref="C9:D9"/>
    <mergeCell ref="E9:G9"/>
    <mergeCell ref="H9:J9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PowerAlloc</vt:lpstr>
      <vt:lpstr>Alloc-EA</vt:lpstr>
      <vt:lpstr>Final-Alloc</vt:lpstr>
      <vt:lpstr>Sub-sample Alloc</vt:lpstr>
      <vt:lpstr>Sub-sample Final Alloc</vt:lpstr>
    </vt:vector>
  </TitlesOfParts>
  <Company>ORC macro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Calverton</dc:creator>
  <cp:lastModifiedBy>jorge mario estrada alvarez</cp:lastModifiedBy>
  <dcterms:created xsi:type="dcterms:W3CDTF">2003-07-22T18:11:32Z</dcterms:created>
  <dcterms:modified xsi:type="dcterms:W3CDTF">2021-11-25T02:04:15Z</dcterms:modified>
</cp:coreProperties>
</file>