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3\ALCANCE N1\INDICADORES\"/>
    </mc:Choice>
  </mc:AlternateContent>
  <bookViews>
    <workbookView xWindow="0" yWindow="0" windowWidth="20490" windowHeight="6420"/>
  </bookViews>
  <sheets>
    <sheet name="InciMorta" sheetId="1" r:id="rId1"/>
    <sheet name="Sexo" sheetId="2" r:id="rId2"/>
    <sheet name="Edad" sheetId="3" r:id="rId3"/>
    <sheet name="Régimen" sheetId="4" r:id="rId4"/>
    <sheet name="estadio clinico" sheetId="5" r:id="rId5"/>
  </sheets>
  <externalReferences>
    <externalReference r:id="rId6"/>
  </externalReferences>
  <calcPr calcId="162913"/>
  <extLst>
    <ext uri="GoogleSheetsCustomDataVersion1">
      <go:sheetsCustomData xmlns:go="http://customooxmlschemas.google.com/" r:id="rId10" roundtripDataSignature="AMtx7mgBt8/BbbaloSnVotelzuXdfB23aw=="/>
    </ext>
  </extLst>
</workbook>
</file>

<file path=xl/calcChain.xml><?xml version="1.0" encoding="utf-8"?>
<calcChain xmlns="http://schemas.openxmlformats.org/spreadsheetml/2006/main">
  <c r="J12" i="4" l="1"/>
  <c r="K12" i="4" s="1"/>
  <c r="I12" i="4"/>
  <c r="G12" i="4"/>
  <c r="E12" i="4"/>
  <c r="C12" i="4"/>
  <c r="J11" i="4"/>
  <c r="K11" i="4" s="1"/>
  <c r="I11" i="4"/>
  <c r="G11" i="4"/>
  <c r="E11" i="4"/>
  <c r="C11" i="4"/>
  <c r="J10" i="4"/>
  <c r="I10" i="4"/>
  <c r="G10" i="4"/>
  <c r="E10" i="4"/>
  <c r="C10" i="4"/>
  <c r="K9" i="4"/>
  <c r="I9" i="4"/>
  <c r="G9" i="4"/>
  <c r="E9" i="4"/>
  <c r="C9" i="4"/>
  <c r="J8" i="4"/>
  <c r="I8" i="4" s="1"/>
  <c r="K7" i="4"/>
  <c r="I7" i="4"/>
  <c r="G7" i="4"/>
  <c r="E7" i="4"/>
  <c r="C7" i="4"/>
  <c r="K6" i="4"/>
  <c r="I6" i="4"/>
  <c r="G6" i="4"/>
  <c r="E6" i="4"/>
  <c r="C6" i="4"/>
  <c r="J5" i="4"/>
  <c r="I5" i="4" s="1"/>
  <c r="W29" i="3"/>
  <c r="W28" i="3"/>
  <c r="W27" i="3"/>
  <c r="P15" i="3"/>
  <c r="O15" i="3"/>
  <c r="M15" i="3"/>
  <c r="K15" i="3"/>
  <c r="I15" i="3"/>
  <c r="G15" i="3"/>
  <c r="E15" i="3"/>
  <c r="C15" i="3"/>
  <c r="Q14" i="3"/>
  <c r="P14" i="3"/>
  <c r="O14" i="3"/>
  <c r="M14" i="3"/>
  <c r="K14" i="3"/>
  <c r="I14" i="3"/>
  <c r="G14" i="3"/>
  <c r="E14" i="3"/>
  <c r="C14" i="3"/>
  <c r="P13" i="3"/>
  <c r="Q13" i="3" s="1"/>
  <c r="O13" i="3"/>
  <c r="M13" i="3"/>
  <c r="K13" i="3"/>
  <c r="I13" i="3"/>
  <c r="G13" i="3"/>
  <c r="E13" i="3"/>
  <c r="C13" i="3"/>
  <c r="P12" i="3"/>
  <c r="O12" i="3"/>
  <c r="M12" i="3"/>
  <c r="K12" i="3"/>
  <c r="I12" i="3"/>
  <c r="G12" i="3"/>
  <c r="E12" i="3"/>
  <c r="C12" i="3"/>
  <c r="Q11" i="3"/>
  <c r="O11" i="3"/>
  <c r="M11" i="3"/>
  <c r="K11" i="3"/>
  <c r="I11" i="3"/>
  <c r="G11" i="3"/>
  <c r="E11" i="3"/>
  <c r="C11" i="3"/>
  <c r="P10" i="3"/>
  <c r="M10" i="3" s="1"/>
  <c r="O10" i="3"/>
  <c r="I10" i="3"/>
  <c r="G10" i="3"/>
  <c r="Q9" i="3"/>
  <c r="O9" i="3"/>
  <c r="M9" i="3"/>
  <c r="K9" i="3"/>
  <c r="I9" i="3"/>
  <c r="G9" i="3"/>
  <c r="E9" i="3"/>
  <c r="C9" i="3"/>
  <c r="Q8" i="3"/>
  <c r="O8" i="3"/>
  <c r="M8" i="3"/>
  <c r="K8" i="3"/>
  <c r="I8" i="3"/>
  <c r="G8" i="3"/>
  <c r="E8" i="3"/>
  <c r="C8" i="3"/>
  <c r="Q7" i="3"/>
  <c r="O7" i="3"/>
  <c r="M7" i="3"/>
  <c r="K7" i="3"/>
  <c r="I7" i="3"/>
  <c r="G7" i="3"/>
  <c r="E7" i="3"/>
  <c r="C7" i="3"/>
  <c r="AM6" i="3"/>
  <c r="Q6" i="3"/>
  <c r="P6" i="3"/>
  <c r="O6" i="3" s="1"/>
  <c r="M6" i="3"/>
  <c r="K6" i="3"/>
  <c r="I6" i="3"/>
  <c r="E6" i="3"/>
  <c r="C6" i="3"/>
  <c r="G16" i="2"/>
  <c r="E16" i="2"/>
  <c r="C16" i="2"/>
  <c r="M15" i="2"/>
  <c r="J15" i="2"/>
  <c r="G15" i="2"/>
  <c r="E15" i="2" s="1"/>
  <c r="F15" i="2"/>
  <c r="J14" i="2"/>
  <c r="G14" i="2"/>
  <c r="F14" i="2"/>
  <c r="E14" i="2"/>
  <c r="C14" i="2"/>
  <c r="J13" i="2"/>
  <c r="G13" i="2"/>
  <c r="F13" i="2"/>
  <c r="P18" i="2" s="1"/>
  <c r="E13" i="2"/>
  <c r="C13" i="2"/>
  <c r="J12" i="2"/>
  <c r="G12" i="2"/>
  <c r="F12" i="2"/>
  <c r="E12" i="2"/>
  <c r="C12" i="2"/>
  <c r="J11" i="2"/>
  <c r="G11" i="2"/>
  <c r="F11" i="2"/>
  <c r="N18" i="2" s="1"/>
  <c r="E11" i="2"/>
  <c r="C11" i="2"/>
  <c r="J10" i="2"/>
  <c r="H10" i="2"/>
  <c r="F10" i="2"/>
  <c r="E10" i="2"/>
  <c r="C10" i="2"/>
  <c r="H9" i="2"/>
  <c r="F9" i="2"/>
  <c r="E9" i="2"/>
  <c r="C9" i="2"/>
  <c r="K8" i="2"/>
  <c r="J8" i="2"/>
  <c r="H8" i="2"/>
  <c r="F8" i="2"/>
  <c r="E8" i="2"/>
  <c r="C8" i="2"/>
  <c r="H7" i="2"/>
  <c r="F7" i="2"/>
  <c r="E7" i="2"/>
  <c r="C7" i="2"/>
  <c r="F6" i="2"/>
  <c r="E6" i="2"/>
  <c r="C6" i="2"/>
  <c r="F5" i="2"/>
  <c r="E5" i="2"/>
  <c r="C5" i="2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E7" i="1"/>
  <c r="D7" i="1"/>
  <c r="C7" i="1"/>
  <c r="Z5" i="1"/>
  <c r="Y5" i="1"/>
  <c r="X5" i="1"/>
  <c r="W5" i="1"/>
  <c r="V5" i="1"/>
  <c r="U5" i="1"/>
  <c r="T5" i="1"/>
  <c r="S5" i="1"/>
  <c r="R5" i="1"/>
  <c r="Q5" i="1"/>
  <c r="O5" i="1"/>
  <c r="N5" i="1"/>
  <c r="M5" i="1"/>
  <c r="L5" i="1"/>
  <c r="K5" i="1"/>
  <c r="J5" i="1"/>
  <c r="I5" i="1"/>
  <c r="H5" i="1"/>
  <c r="G5" i="1"/>
  <c r="F5" i="1"/>
  <c r="E5" i="1"/>
  <c r="D5" i="1"/>
  <c r="C5" i="1"/>
  <c r="P4" i="1"/>
  <c r="P5" i="1" s="1"/>
  <c r="AU2" i="1"/>
  <c r="C5" i="4" l="1"/>
  <c r="C15" i="2"/>
  <c r="E5" i="4"/>
  <c r="K5" i="4"/>
  <c r="E8" i="4"/>
  <c r="K8" i="4"/>
  <c r="G6" i="3"/>
  <c r="C10" i="3"/>
  <c r="K10" i="3"/>
  <c r="Q10" i="3"/>
  <c r="G5" i="4"/>
  <c r="G8" i="4"/>
  <c r="C8" i="4"/>
  <c r="E10" i="3"/>
</calcChain>
</file>

<file path=xl/sharedStrings.xml><?xml version="1.0" encoding="utf-8"?>
<sst xmlns="http://schemas.openxmlformats.org/spreadsheetml/2006/main" count="128" uniqueCount="68">
  <si>
    <t>Prevalencia y mortalidad por infección VIH/SIDA. Pereira, 2002-2019</t>
  </si>
  <si>
    <t>VIH</t>
  </si>
  <si>
    <t>SIDA</t>
  </si>
  <si>
    <t>Gestante</t>
  </si>
  <si>
    <t xml:space="preserve">&lt; 1 </t>
  </si>
  <si>
    <t>1  a 4</t>
  </si>
  <si>
    <t>5 a 14</t>
  </si>
  <si>
    <t>15 a 44</t>
  </si>
  <si>
    <t>45 a 64</t>
  </si>
  <si>
    <t>&gt;65</t>
  </si>
  <si>
    <t>Hete</t>
  </si>
  <si>
    <t>Homo</t>
  </si>
  <si>
    <t>Bisex</t>
  </si>
  <si>
    <t>perinatal</t>
  </si>
  <si>
    <t>lactancia</t>
  </si>
  <si>
    <t>Trans sang</t>
  </si>
  <si>
    <t>Drogas</t>
  </si>
  <si>
    <t>Acc labo</t>
  </si>
  <si>
    <t>No defi</t>
  </si>
  <si>
    <t>Prevalencia</t>
  </si>
  <si>
    <t>Casos</t>
  </si>
  <si>
    <t>Tasa</t>
  </si>
  <si>
    <t>Mortalidad</t>
  </si>
  <si>
    <t>45+13+5</t>
  </si>
  <si>
    <t xml:space="preserve">Tasa </t>
  </si>
  <si>
    <t>Pobla general</t>
  </si>
  <si>
    <t>poblacion</t>
  </si>
  <si>
    <t>ESTADIO CLINICO VIH</t>
  </si>
  <si>
    <t>ESTADIO CLINICO SIDA</t>
  </si>
  <si>
    <t>ESTADIO MUERTE</t>
  </si>
  <si>
    <t>sem48(nov 30)</t>
  </si>
  <si>
    <t>dane preliminar 2017 marzo2018</t>
  </si>
  <si>
    <t>DANE 2018</t>
  </si>
  <si>
    <t>A sem 52 2019/ SEM 8 2020</t>
  </si>
  <si>
    <t>A sem 53/2020</t>
  </si>
  <si>
    <t>Fuente</t>
  </si>
  <si>
    <t>base de datos DANE 2016</t>
  </si>
  <si>
    <t>Tasa vertical VIH</t>
  </si>
  <si>
    <t>Tasa trans vertical</t>
  </si>
  <si>
    <t xml:space="preserve">Nacidos vivos </t>
  </si>
  <si>
    <t>Pob</t>
  </si>
  <si>
    <t xml:space="preserve"> Distribución de los pacientes con VIH según sexo. Pereira, 2002-2010</t>
  </si>
  <si>
    <t>Año</t>
  </si>
  <si>
    <t>Hombre</t>
  </si>
  <si>
    <t>Mujer</t>
  </si>
  <si>
    <t xml:space="preserve"> H/M</t>
  </si>
  <si>
    <t>Total</t>
  </si>
  <si>
    <t>Nº</t>
  </si>
  <si>
    <t>%</t>
  </si>
  <si>
    <t xml:space="preserve">TOTAL </t>
  </si>
  <si>
    <t>Rel H/M</t>
  </si>
  <si>
    <t xml:space="preserve">Relacion Mujer/Hombre en la incidencia de VIH. Pereira 1998-2012 </t>
  </si>
  <si>
    <t xml:space="preserve"> Distribución de los pacientes con VIH según edad. Pereira, 2002-2010</t>
  </si>
  <si>
    <t>Grupos de edad</t>
  </si>
  <si>
    <t>0-9</t>
  </si>
  <si>
    <t>10-19</t>
  </si>
  <si>
    <t>20-29</t>
  </si>
  <si>
    <t>30-39</t>
  </si>
  <si>
    <t>40-49</t>
  </si>
  <si>
    <t>&gt; 50</t>
  </si>
  <si>
    <t>Sin dato</t>
  </si>
  <si>
    <t xml:space="preserve"> Distribución de los pacientes con VIH según régimen. Pereira, 2003-2010</t>
  </si>
  <si>
    <t>Contributivo</t>
  </si>
  <si>
    <t>Subsidiado</t>
  </si>
  <si>
    <t>No Afiliado</t>
  </si>
  <si>
    <t>N°</t>
  </si>
  <si>
    <t>MORTALIDAD</t>
  </si>
  <si>
    <t>A sem 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</si>
</sst>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/m/yyyy"/>
    <numFmt numFmtId="166" formatCode="0.000%"/>
  </numFmts>
  <fonts count="16" x14ac:knownFonts="1">
    <font>
      <sz val="10"/>
      <color rgb="FF00000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name val="Arial"/>
    </font>
    <font>
      <sz val="10"/>
      <name val="Arial"/>
    </font>
    <font>
      <sz val="10"/>
      <color theme="0"/>
      <name val="Arial"/>
    </font>
    <font>
      <sz val="8"/>
      <color theme="1"/>
      <name val="Arial"/>
    </font>
    <font>
      <sz val="9"/>
      <color theme="1"/>
      <name val="Arial"/>
    </font>
    <font>
      <sz val="8"/>
      <color theme="1"/>
      <name val="Calibri"/>
    </font>
    <font>
      <b/>
      <sz val="8"/>
      <color theme="1"/>
      <name val="Arial"/>
    </font>
    <font>
      <sz val="10"/>
      <name val="Arial"/>
    </font>
    <font>
      <sz val="12"/>
      <color theme="1"/>
      <name val="Arial"/>
    </font>
    <font>
      <sz val="10"/>
      <color theme="1"/>
      <name val="Calibri"/>
    </font>
    <font>
      <b/>
      <sz val="18"/>
      <color rgb="FF000000"/>
      <name val="Calibri"/>
    </font>
    <font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9966"/>
        <bgColor rgb="FF339966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0" xfId="0" applyFont="1"/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3" fontId="8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center"/>
    </xf>
    <xf numFmtId="15" fontId="3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5" fontId="3" fillId="2" borderId="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" fillId="0" borderId="3" xfId="0" applyFont="1" applyBorder="1"/>
    <xf numFmtId="164" fontId="12" fillId="0" borderId="3" xfId="0" applyNumberFormat="1" applyFont="1" applyBorder="1"/>
    <xf numFmtId="1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 readingOrder="1"/>
    </xf>
    <xf numFmtId="0" fontId="7" fillId="0" borderId="0" xfId="0" applyFont="1" applyAlignment="1">
      <alignment horizontal="center"/>
    </xf>
    <xf numFmtId="0" fontId="12" fillId="6" borderId="1" xfId="0" applyFont="1" applyFill="1" applyBorder="1"/>
    <xf numFmtId="0" fontId="1" fillId="6" borderId="1" xfId="0" applyFont="1" applyFill="1" applyBorder="1"/>
    <xf numFmtId="17" fontId="1" fillId="6" borderId="1" xfId="0" quotePrefix="1" applyNumberFormat="1" applyFont="1" applyFill="1" applyBorder="1"/>
    <xf numFmtId="17" fontId="1" fillId="6" borderId="1" xfId="0" applyNumberFormat="1" applyFont="1" applyFill="1" applyBorder="1"/>
    <xf numFmtId="0" fontId="3" fillId="7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16" fontId="3" fillId="5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1" fillId="0" borderId="12" xfId="0" applyFont="1" applyBorder="1"/>
    <xf numFmtId="0" fontId="11" fillId="0" borderId="15" xfId="0" applyFont="1" applyBorder="1"/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n-US" b="1" i="0">
                <a:solidFill>
                  <a:srgbClr val="757575"/>
                </a:solidFill>
                <a:latin typeface="+mn-lt"/>
              </a:rPr>
              <a:t>PREVALENCIA Y MORTALIDAD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Prevalencia</c:v>
          </c:tx>
          <c:spPr>
            <a:ln cmpd="sng">
              <a:solidFill>
                <a:srgbClr val="9BBB59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Arial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InciMorta!$I$3:$Z$3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InciMorta!$I$5:$Z$5</c:f>
              <c:numCache>
                <c:formatCode>0.0</c:formatCode>
                <c:ptCount val="18"/>
                <c:pt idx="0">
                  <c:v>24.056557274320074</c:v>
                </c:pt>
                <c:pt idx="1">
                  <c:v>19.388845552063557</c:v>
                </c:pt>
                <c:pt idx="2">
                  <c:v>21.511689138165544</c:v>
                </c:pt>
                <c:pt idx="3">
                  <c:v>19.600375079904939</c:v>
                </c:pt>
                <c:pt idx="4">
                  <c:v>25.019650389133059</c:v>
                </c:pt>
                <c:pt idx="5">
                  <c:v>23.112938623041178</c:v>
                </c:pt>
                <c:pt idx="6">
                  <c:v>29.985007496251871</c:v>
                </c:pt>
                <c:pt idx="7">
                  <c:v>0</c:v>
                </c:pt>
                <c:pt idx="8">
                  <c:v>36.779898271128424</c:v>
                </c:pt>
                <c:pt idx="9">
                  <c:v>37.441981068129344</c:v>
                </c:pt>
                <c:pt idx="10">
                  <c:v>35.746010680993606</c:v>
                </c:pt>
                <c:pt idx="11">
                  <c:v>45.569533998279432</c:v>
                </c:pt>
                <c:pt idx="12" formatCode="0.00">
                  <c:v>49.576271186440678</c:v>
                </c:pt>
                <c:pt idx="13" formatCode="0.00">
                  <c:v>62.824796820812288</c:v>
                </c:pt>
                <c:pt idx="14" formatCode="0.00">
                  <c:v>79.095997784472857</c:v>
                </c:pt>
                <c:pt idx="15" formatCode="0.00">
                  <c:v>80.879095157285803</c:v>
                </c:pt>
                <c:pt idx="16" formatCode="0.00">
                  <c:v>59.325782398061328</c:v>
                </c:pt>
                <c:pt idx="17" formatCode="0.00">
                  <c:v>18.718685199551583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0-4BF4-9BF4-14AB81097EC9}"/>
            </c:ext>
          </c:extLst>
        </c:ser>
        <c:ser>
          <c:idx val="1"/>
          <c:order val="1"/>
          <c:tx>
            <c:v>Mortalidad</c:v>
          </c:tx>
          <c:spPr>
            <a:ln cmpd="sng">
              <a:solidFill>
                <a:srgbClr val="F7964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Arial Narrow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InciMorta!$I$3:$Z$3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InciMorta!$I$7:$Z$7</c:f>
              <c:numCache>
                <c:formatCode>0.0</c:formatCode>
                <c:ptCount val="18"/>
                <c:pt idx="0">
                  <c:v>8.1701515271275724</c:v>
                </c:pt>
                <c:pt idx="1">
                  <c:v>10.370777853429345</c:v>
                </c:pt>
                <c:pt idx="2">
                  <c:v>14.341126092110365</c:v>
                </c:pt>
                <c:pt idx="3">
                  <c:v>11.582039819943827</c:v>
                </c:pt>
                <c:pt idx="4">
                  <c:v>11.292054600405185</c:v>
                </c:pt>
                <c:pt idx="5">
                  <c:v>12.326900598955294</c:v>
                </c:pt>
                <c:pt idx="6">
                  <c:v>7.6604033749548579</c:v>
                </c:pt>
                <c:pt idx="7">
                  <c:v>10.882079608941588</c:v>
                </c:pt>
                <c:pt idx="8">
                  <c:v>14.279254622908685</c:v>
                </c:pt>
                <c:pt idx="9">
                  <c:v>11.619925159074624</c:v>
                </c:pt>
                <c:pt idx="10">
                  <c:v>10.06025450303413</c:v>
                </c:pt>
                <c:pt idx="11">
                  <c:v>13.202388354641704</c:v>
                </c:pt>
                <c:pt idx="12">
                  <c:v>15.466101694915253</c:v>
                </c:pt>
                <c:pt idx="13">
                  <c:v>12.016823552974165</c:v>
                </c:pt>
                <c:pt idx="14">
                  <c:v>14.056848412625147</c:v>
                </c:pt>
                <c:pt idx="15">
                  <c:v>10.240505588390192</c:v>
                </c:pt>
                <c:pt idx="16">
                  <c:v>13.416431355038602</c:v>
                </c:pt>
                <c:pt idx="17">
                  <c:v>3.7437370399103167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0-4BF4-9BF4-14AB81097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947272"/>
        <c:axId val="70888882"/>
      </c:lineChart>
      <c:catAx>
        <c:axId val="155294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 Narrow"/>
              </a:defRPr>
            </a:pPr>
            <a:endParaRPr lang="en-US"/>
          </a:p>
        </c:txPr>
        <c:crossAx val="70888882"/>
        <c:crosses val="autoZero"/>
        <c:auto val="1"/>
        <c:lblAlgn val="ctr"/>
        <c:lblOffset val="100"/>
        <c:noMultiLvlLbl val="1"/>
      </c:catAx>
      <c:valAx>
        <c:axId val="7088888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294727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lvl="0">
            <a:defRPr sz="1100" b="0" i="0">
              <a:solidFill>
                <a:srgbClr val="000000"/>
              </a:solidFill>
              <a:latin typeface="Arial Narrow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Sexo!$D$17:$R$17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Sexo!$D$18:$R$18</c:f>
              <c:numCache>
                <c:formatCode>General</c:formatCode>
                <c:ptCount val="15"/>
                <c:pt idx="0">
                  <c:v>3.1</c:v>
                </c:pt>
                <c:pt idx="1">
                  <c:v>3.3</c:v>
                </c:pt>
                <c:pt idx="2">
                  <c:v>4.2</c:v>
                </c:pt>
                <c:pt idx="3">
                  <c:v>3.6</c:v>
                </c:pt>
                <c:pt idx="4">
                  <c:v>2.1</c:v>
                </c:pt>
                <c:pt idx="5">
                  <c:v>2.4</c:v>
                </c:pt>
                <c:pt idx="6">
                  <c:v>2.4</c:v>
                </c:pt>
                <c:pt idx="7">
                  <c:v>3.3</c:v>
                </c:pt>
                <c:pt idx="8">
                  <c:v>2.8</c:v>
                </c:pt>
                <c:pt idx="9">
                  <c:v>2.5</c:v>
                </c:pt>
                <c:pt idx="10" formatCode="0.0">
                  <c:v>2.4571428571428573</c:v>
                </c:pt>
                <c:pt idx="11">
                  <c:v>1.9</c:v>
                </c:pt>
                <c:pt idx="12" formatCode="0.0">
                  <c:v>2.5249999999999999</c:v>
                </c:pt>
                <c:pt idx="13">
                  <c:v>1.7</c:v>
                </c:pt>
                <c:pt idx="14">
                  <c:v>2.2999999999999998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90-4572-84AE-8503D656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312478"/>
        <c:axId val="1654052351"/>
      </c:barChart>
      <c:catAx>
        <c:axId val="1979312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654052351"/>
        <c:crosses val="autoZero"/>
        <c:auto val="1"/>
        <c:lblAlgn val="ctr"/>
        <c:lblOffset val="100"/>
        <c:noMultiLvlLbl val="1"/>
      </c:catAx>
      <c:valAx>
        <c:axId val="165405235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97931247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3038-432E-8C23-1B7E9FA9923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Sexo!$B$14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8-432E-8C23-1B7E9FA99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ES"/>
  <c:roundedCorners val="1"/>
  <c:style val="2"/>
  <c:chart>
    <c:autoTitleDeleted val="1"/>
    <c:plotArea>
      <c:layout>
        <c:manualLayout>
          <c:xMode val="edge"/>
          <c:yMode val="edge"/>
          <c:x val="0.124684288442147"/>
          <c:y val="5.2694610778443098E-2"/>
          <c:w val="0.84534295951425698"/>
          <c:h val="0.66803338205479301"/>
        </c:manualLayout>
      </c:layout>
      <c:barChart>
        <c:barDir val="col"/>
        <c:grouping val="clustere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399813"/>
        <c:axId val="1542745811"/>
      </c:barChart>
      <c:catAx>
        <c:axId val="8713998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542745811"/>
        <c:crosses val="autoZero"/>
        <c:auto val="1"/>
        <c:lblAlgn val="ctr"/>
        <c:lblOffset val="100"/>
        <c:noMultiLvlLbl val="1"/>
      </c:catAx>
      <c:valAx>
        <c:axId val="1542745811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87139981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ESTADO CLINICO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BA7-4138-813C-2D424AA38D1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FBA7-4138-813C-2D424AA38D1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FBA7-4138-813C-2D424AA38D1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'estadio clinico'!$A$4:$A$6</c:f>
              <c:strCache>
                <c:ptCount val="3"/>
                <c:pt idx="0">
                  <c:v>VIH</c:v>
                </c:pt>
                <c:pt idx="1">
                  <c:v>SIDA</c:v>
                </c:pt>
                <c:pt idx="2">
                  <c:v>MORTALIDAD</c:v>
                </c:pt>
              </c:strCache>
            </c:strRef>
          </c:cat>
          <c:val>
            <c:numRef>
              <c:f>'estadio clinico'!$B$4:$B$6</c:f>
              <c:numCache>
                <c:formatCode>General</c:formatCode>
                <c:ptCount val="3"/>
                <c:pt idx="0">
                  <c:v>44</c:v>
                </c:pt>
                <c:pt idx="1">
                  <c:v>18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7-4138-813C-2D424AA38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</xdr:row>
      <xdr:rowOff>133350</xdr:rowOff>
    </xdr:from>
    <xdr:ext cx="7496175" cy="3743325"/>
    <xdr:graphicFrame macro="">
      <xdr:nvGraphicFramePr>
        <xdr:cNvPr id="1093046949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20</xdr:row>
      <xdr:rowOff>19050</xdr:rowOff>
    </xdr:from>
    <xdr:ext cx="8105775" cy="4143375"/>
    <xdr:graphicFrame macro="">
      <xdr:nvGraphicFramePr>
        <xdr:cNvPr id="1136777821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23</xdr:col>
      <xdr:colOff>266700</xdr:colOff>
      <xdr:row>9</xdr:row>
      <xdr:rowOff>152400</xdr:rowOff>
    </xdr:from>
    <xdr:ext cx="6677025" cy="2295525"/>
    <xdr:graphicFrame macro="">
      <xdr:nvGraphicFramePr>
        <xdr:cNvPr id="91155967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17</xdr:row>
      <xdr:rowOff>76200</xdr:rowOff>
    </xdr:from>
    <xdr:ext cx="4667250" cy="2600325"/>
    <xdr:graphicFrame macro="">
      <xdr:nvGraphicFramePr>
        <xdr:cNvPr id="155164502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200025</xdr:colOff>
      <xdr:row>3</xdr:row>
      <xdr:rowOff>114300</xdr:rowOff>
    </xdr:from>
    <xdr:ext cx="4286250" cy="2743200"/>
    <xdr:graphicFrame macro="">
      <xdr:nvGraphicFramePr>
        <xdr:cNvPr id="859556958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Mis%20documentos\DOCUMENTOS%20INSTITUCIONALES\Alerta%20SIVIGILA\Alerta_Sivigila_sema%209_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0"/>
  <sheetViews>
    <sheetView tabSelected="1" topLeftCell="I1" workbookViewId="0">
      <selection activeCell="Z12" sqref="Z12"/>
    </sheetView>
  </sheetViews>
  <sheetFormatPr baseColWidth="10" defaultColWidth="14.42578125" defaultRowHeight="15" customHeight="1" x14ac:dyDescent="0.2"/>
  <cols>
    <col min="1" max="1" width="21.42578125" customWidth="1"/>
    <col min="2" max="2" width="8.28515625" customWidth="1"/>
    <col min="3" max="9" width="9.140625" customWidth="1"/>
    <col min="10" max="10" width="7.42578125" customWidth="1"/>
    <col min="11" max="12" width="9.140625" customWidth="1"/>
    <col min="13" max="14" width="7.42578125" customWidth="1"/>
    <col min="15" max="15" width="8" customWidth="1"/>
    <col min="16" max="18" width="7.42578125" customWidth="1"/>
    <col min="19" max="19" width="10.42578125" customWidth="1"/>
    <col min="20" max="20" width="9.140625" customWidth="1"/>
    <col min="21" max="21" width="13.140625" customWidth="1"/>
    <col min="22" max="22" width="12.28515625" customWidth="1"/>
    <col min="23" max="23" width="10.28515625" customWidth="1"/>
    <col min="24" max="25" width="13" customWidth="1"/>
    <col min="26" max="27" width="10.7109375" customWidth="1"/>
    <col min="28" max="28" width="5.42578125" customWidth="1"/>
    <col min="29" max="29" width="4.28515625" customWidth="1"/>
    <col min="30" max="30" width="4.140625" customWidth="1"/>
    <col min="31" max="31" width="5.42578125" customWidth="1"/>
    <col min="32" max="32" width="8.85546875" customWidth="1"/>
    <col min="33" max="33" width="4.28515625" customWidth="1"/>
    <col min="34" max="34" width="5.85546875" customWidth="1"/>
    <col min="35" max="35" width="6.42578125" customWidth="1"/>
    <col min="36" max="37" width="7.42578125" customWidth="1"/>
    <col min="38" max="38" width="4.28515625" customWidth="1"/>
    <col min="39" max="39" width="5" customWidth="1"/>
    <col min="40" max="41" width="5.85546875" customWidth="1"/>
    <col min="42" max="42" width="8.28515625" customWidth="1"/>
    <col min="43" max="43" width="8.7109375" customWidth="1"/>
    <col min="44" max="44" width="10.7109375" customWidth="1"/>
    <col min="45" max="45" width="7.28515625" customWidth="1"/>
    <col min="46" max="46" width="8.7109375" customWidth="1"/>
    <col min="47" max="47" width="7.140625" customWidth="1"/>
    <col min="48" max="51" width="10.85546875" customWidth="1"/>
  </cols>
  <sheetData>
    <row r="1" spans="1:51" ht="12.75" customHeight="1" x14ac:dyDescent="0.25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4"/>
      <c r="AA1" s="4"/>
      <c r="AB1" s="6"/>
      <c r="AC1" s="6"/>
      <c r="AD1" s="7" t="s">
        <v>1</v>
      </c>
      <c r="AE1" s="7" t="s">
        <v>2</v>
      </c>
      <c r="AF1" s="7" t="s">
        <v>3</v>
      </c>
      <c r="AG1" s="7" t="s">
        <v>4</v>
      </c>
      <c r="AH1" s="8" t="s">
        <v>5</v>
      </c>
      <c r="AI1" s="7" t="s">
        <v>6</v>
      </c>
      <c r="AJ1" s="7" t="s">
        <v>7</v>
      </c>
      <c r="AK1" s="7" t="s">
        <v>8</v>
      </c>
      <c r="AL1" s="7" t="s">
        <v>9</v>
      </c>
      <c r="AM1" s="7" t="s">
        <v>10</v>
      </c>
      <c r="AN1" s="7" t="s">
        <v>11</v>
      </c>
      <c r="AO1" s="7" t="s">
        <v>12</v>
      </c>
      <c r="AP1" s="7" t="s">
        <v>13</v>
      </c>
      <c r="AQ1" s="7" t="s">
        <v>14</v>
      </c>
      <c r="AR1" s="7" t="s">
        <v>15</v>
      </c>
      <c r="AS1" s="7" t="s">
        <v>16</v>
      </c>
      <c r="AT1" s="7" t="s">
        <v>17</v>
      </c>
      <c r="AU1" s="7" t="s">
        <v>18</v>
      </c>
      <c r="AV1" s="4"/>
      <c r="AW1" s="4"/>
      <c r="AX1" s="4"/>
      <c r="AY1" s="4"/>
    </row>
    <row r="2" spans="1:51" ht="21.75" customHeight="1" x14ac:dyDescent="0.2">
      <c r="A2" s="9"/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4"/>
      <c r="T2" s="4"/>
      <c r="U2" s="4"/>
      <c r="V2" s="4"/>
      <c r="W2" s="4"/>
      <c r="X2" s="4"/>
      <c r="Y2" s="4"/>
      <c r="Z2" s="4"/>
      <c r="AA2" s="4"/>
      <c r="AB2" s="10">
        <v>2008</v>
      </c>
      <c r="AC2" s="10">
        <v>115</v>
      </c>
      <c r="AD2" s="7">
        <v>95</v>
      </c>
      <c r="AE2" s="7">
        <v>20</v>
      </c>
      <c r="AF2" s="7">
        <v>4</v>
      </c>
      <c r="AG2" s="7">
        <v>0</v>
      </c>
      <c r="AH2" s="7">
        <v>0</v>
      </c>
      <c r="AI2" s="7">
        <v>0</v>
      </c>
      <c r="AJ2" s="7">
        <v>92</v>
      </c>
      <c r="AK2" s="7">
        <v>18</v>
      </c>
      <c r="AL2" s="7">
        <v>5</v>
      </c>
      <c r="AM2" s="7">
        <v>61</v>
      </c>
      <c r="AN2" s="7">
        <v>10</v>
      </c>
      <c r="AO2" s="7">
        <v>1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7">
        <f>115-72</f>
        <v>43</v>
      </c>
      <c r="AV2" s="4"/>
      <c r="AW2" s="4"/>
      <c r="AX2" s="4"/>
      <c r="AY2" s="4"/>
    </row>
    <row r="3" spans="1:51" ht="19.5" customHeight="1" x14ac:dyDescent="0.2">
      <c r="A3" s="11"/>
      <c r="B3" s="3"/>
      <c r="C3" s="12">
        <v>1998</v>
      </c>
      <c r="D3" s="12">
        <v>1999</v>
      </c>
      <c r="E3" s="12">
        <v>2000</v>
      </c>
      <c r="F3" s="12">
        <v>2001</v>
      </c>
      <c r="G3" s="12">
        <v>2002</v>
      </c>
      <c r="H3" s="12">
        <v>2003</v>
      </c>
      <c r="I3" s="12">
        <v>2004</v>
      </c>
      <c r="J3" s="12">
        <v>2005</v>
      </c>
      <c r="K3" s="12">
        <v>2006</v>
      </c>
      <c r="L3" s="12">
        <v>2007</v>
      </c>
      <c r="M3" s="12">
        <v>2008</v>
      </c>
      <c r="N3" s="12">
        <v>2009</v>
      </c>
      <c r="O3" s="12">
        <v>2010</v>
      </c>
      <c r="P3" s="12">
        <v>2011</v>
      </c>
      <c r="Q3" s="12">
        <v>2012</v>
      </c>
      <c r="R3" s="12">
        <v>2013</v>
      </c>
      <c r="S3" s="12">
        <v>2014</v>
      </c>
      <c r="T3" s="12">
        <v>2015</v>
      </c>
      <c r="U3" s="12">
        <v>2016</v>
      </c>
      <c r="V3" s="12">
        <v>2017</v>
      </c>
      <c r="W3" s="12">
        <v>2018</v>
      </c>
      <c r="X3" s="12">
        <v>2019</v>
      </c>
      <c r="Y3" s="12">
        <v>2020</v>
      </c>
      <c r="Z3" s="13">
        <v>2021</v>
      </c>
      <c r="AA3" s="14"/>
      <c r="AB3" s="15">
        <v>2009</v>
      </c>
      <c r="AC3" s="15">
        <v>105</v>
      </c>
      <c r="AD3" s="16">
        <v>93</v>
      </c>
      <c r="AE3" s="16">
        <v>11</v>
      </c>
      <c r="AF3" s="16">
        <v>3</v>
      </c>
      <c r="AG3" s="17">
        <v>0</v>
      </c>
      <c r="AH3" s="17">
        <v>0</v>
      </c>
      <c r="AI3" s="17">
        <v>0</v>
      </c>
      <c r="AJ3" s="17">
        <v>78</v>
      </c>
      <c r="AK3" s="17">
        <v>22</v>
      </c>
      <c r="AL3" s="17">
        <v>4</v>
      </c>
      <c r="AM3" s="18">
        <v>81</v>
      </c>
      <c r="AN3" s="18">
        <v>18</v>
      </c>
      <c r="AO3" s="18">
        <v>0</v>
      </c>
      <c r="AP3" s="18">
        <v>0</v>
      </c>
      <c r="AQ3" s="18">
        <v>0</v>
      </c>
      <c r="AR3" s="18">
        <v>0</v>
      </c>
      <c r="AS3" s="18">
        <v>1</v>
      </c>
      <c r="AT3" s="18">
        <v>0</v>
      </c>
      <c r="AU3" s="18">
        <v>4</v>
      </c>
      <c r="AV3" s="14"/>
      <c r="AW3" s="14"/>
      <c r="AX3" s="14"/>
      <c r="AY3" s="14"/>
    </row>
    <row r="4" spans="1:51" ht="16.5" customHeight="1" x14ac:dyDescent="0.2">
      <c r="A4" s="19" t="s">
        <v>19</v>
      </c>
      <c r="B4" s="9" t="s">
        <v>20</v>
      </c>
      <c r="C4" s="20">
        <v>116</v>
      </c>
      <c r="D4" s="7">
        <v>104</v>
      </c>
      <c r="E4" s="7">
        <v>78</v>
      </c>
      <c r="F4" s="7">
        <v>51</v>
      </c>
      <c r="G4" s="7">
        <v>120</v>
      </c>
      <c r="H4" s="7">
        <v>89</v>
      </c>
      <c r="I4" s="7">
        <v>106</v>
      </c>
      <c r="J4" s="7">
        <v>86</v>
      </c>
      <c r="K4" s="7">
        <v>96</v>
      </c>
      <c r="L4" s="7">
        <v>88</v>
      </c>
      <c r="M4" s="7">
        <v>113</v>
      </c>
      <c r="N4" s="20">
        <v>105</v>
      </c>
      <c r="O4" s="7">
        <v>137</v>
      </c>
      <c r="P4" s="7" t="e">
        <f>[1]EVENTOS2011!BF57</f>
        <v>#REF!</v>
      </c>
      <c r="Q4" s="7">
        <v>170</v>
      </c>
      <c r="R4" s="7">
        <v>174</v>
      </c>
      <c r="S4" s="7">
        <v>167</v>
      </c>
      <c r="T4" s="21">
        <v>214</v>
      </c>
      <c r="U4" s="7">
        <v>234</v>
      </c>
      <c r="V4" s="22">
        <v>298</v>
      </c>
      <c r="W4" s="22">
        <v>377</v>
      </c>
      <c r="X4" s="22">
        <v>387</v>
      </c>
      <c r="Y4" s="22">
        <v>283</v>
      </c>
      <c r="Z4" s="23">
        <v>90</v>
      </c>
      <c r="AA4" s="4"/>
      <c r="AB4" s="10">
        <v>2010</v>
      </c>
      <c r="AC4" s="10">
        <v>29</v>
      </c>
      <c r="AD4" s="7">
        <v>25</v>
      </c>
      <c r="AE4" s="7">
        <v>4</v>
      </c>
      <c r="AF4" s="7">
        <v>3</v>
      </c>
      <c r="AG4" s="7">
        <v>0</v>
      </c>
      <c r="AH4" s="7">
        <v>0</v>
      </c>
      <c r="AI4" s="7">
        <v>0</v>
      </c>
      <c r="AJ4" s="7">
        <v>22</v>
      </c>
      <c r="AK4" s="7">
        <v>8</v>
      </c>
      <c r="AL4" s="7">
        <v>1</v>
      </c>
      <c r="AM4" s="7">
        <v>22</v>
      </c>
      <c r="AN4" s="7">
        <v>5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7">
        <v>2</v>
      </c>
      <c r="AV4" s="4"/>
      <c r="AW4" s="4"/>
      <c r="AX4" s="4"/>
      <c r="AY4" s="4"/>
    </row>
    <row r="5" spans="1:51" ht="12.75" customHeight="1" x14ac:dyDescent="0.2">
      <c r="A5" s="3"/>
      <c r="B5" s="9" t="s">
        <v>21</v>
      </c>
      <c r="C5" s="24">
        <f t="shared" ref="C5:I5" si="0">C4/C8*100000</f>
        <v>27.32792690456785</v>
      </c>
      <c r="D5" s="24">
        <f t="shared" si="0"/>
        <v>24.340331816059681</v>
      </c>
      <c r="E5" s="24">
        <f t="shared" si="0"/>
        <v>18.139726044175912</v>
      </c>
      <c r="F5" s="24">
        <f t="shared" si="0"/>
        <v>11.793171432561648</v>
      </c>
      <c r="G5" s="24">
        <f t="shared" si="0"/>
        <v>27.584120234429424</v>
      </c>
      <c r="H5" s="24">
        <f t="shared" si="0"/>
        <v>20.330594339475503</v>
      </c>
      <c r="I5" s="24">
        <f t="shared" si="0"/>
        <v>24.056557274320074</v>
      </c>
      <c r="J5" s="24">
        <f t="shared" ref="J5:Z5" si="1">+J4/J8*100000</f>
        <v>19.388845552063557</v>
      </c>
      <c r="K5" s="24">
        <f t="shared" si="1"/>
        <v>21.511689138165544</v>
      </c>
      <c r="L5" s="24">
        <f t="shared" si="1"/>
        <v>19.600375079904939</v>
      </c>
      <c r="M5" s="24">
        <f t="shared" si="1"/>
        <v>25.019650389133059</v>
      </c>
      <c r="N5" s="24">
        <f t="shared" si="1"/>
        <v>23.112938623041178</v>
      </c>
      <c r="O5" s="24">
        <f t="shared" si="1"/>
        <v>29.985007496251871</v>
      </c>
      <c r="P5" s="24" t="e">
        <f t="shared" si="1"/>
        <v>#REF!</v>
      </c>
      <c r="Q5" s="24">
        <f t="shared" si="1"/>
        <v>36.779898271128424</v>
      </c>
      <c r="R5" s="24">
        <f t="shared" si="1"/>
        <v>37.441981068129344</v>
      </c>
      <c r="S5" s="24">
        <f t="shared" si="1"/>
        <v>35.746010680993606</v>
      </c>
      <c r="T5" s="25">
        <f t="shared" si="1"/>
        <v>45.569533998279432</v>
      </c>
      <c r="U5" s="26">
        <f t="shared" si="1"/>
        <v>49.576271186440678</v>
      </c>
      <c r="V5" s="27">
        <f t="shared" si="1"/>
        <v>62.824796820812288</v>
      </c>
      <c r="W5" s="27">
        <f t="shared" si="1"/>
        <v>79.095997784472857</v>
      </c>
      <c r="X5" s="27">
        <f t="shared" si="1"/>
        <v>80.879095157285803</v>
      </c>
      <c r="Y5" s="27">
        <f t="shared" si="1"/>
        <v>59.325782398061328</v>
      </c>
      <c r="Z5" s="27">
        <f t="shared" si="1"/>
        <v>18.718685199551583</v>
      </c>
      <c r="AA5" s="4"/>
      <c r="AB5" s="4">
        <v>2011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2.75" customHeight="1" x14ac:dyDescent="0.2">
      <c r="A6" s="19" t="s">
        <v>22</v>
      </c>
      <c r="B6" s="5" t="s">
        <v>20</v>
      </c>
      <c r="C6" s="7">
        <v>38</v>
      </c>
      <c r="D6" s="7">
        <v>51</v>
      </c>
      <c r="E6" s="7">
        <v>42</v>
      </c>
      <c r="F6" s="7">
        <v>45</v>
      </c>
      <c r="G6" s="7">
        <v>43</v>
      </c>
      <c r="H6" s="7">
        <v>37</v>
      </c>
      <c r="I6" s="7">
        <v>36</v>
      </c>
      <c r="J6" s="7">
        <v>46</v>
      </c>
      <c r="K6" s="7">
        <v>64</v>
      </c>
      <c r="L6" s="7">
        <v>52</v>
      </c>
      <c r="M6" s="7">
        <v>51</v>
      </c>
      <c r="N6" s="7">
        <v>56</v>
      </c>
      <c r="O6" s="7">
        <v>35</v>
      </c>
      <c r="P6" s="7">
        <v>50</v>
      </c>
      <c r="Q6" s="7">
        <v>66</v>
      </c>
      <c r="R6" s="7">
        <v>54</v>
      </c>
      <c r="S6" s="7">
        <v>47</v>
      </c>
      <c r="T6" s="21">
        <v>62</v>
      </c>
      <c r="U6" s="7">
        <v>73</v>
      </c>
      <c r="V6" s="22">
        <v>57</v>
      </c>
      <c r="W6" s="22">
        <v>67</v>
      </c>
      <c r="X6" s="28">
        <v>49</v>
      </c>
      <c r="Y6" s="28">
        <v>64</v>
      </c>
      <c r="Z6" s="29">
        <v>18</v>
      </c>
      <c r="AA6" s="30" t="s">
        <v>23</v>
      </c>
      <c r="AB6" s="30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2.75" customHeight="1" x14ac:dyDescent="0.2">
      <c r="A7" s="19"/>
      <c r="B7" s="5" t="s">
        <v>24</v>
      </c>
      <c r="C7" s="24">
        <f t="shared" ref="C7:E7" si="2">C6/C8*100000</f>
        <v>8.952251917013605</v>
      </c>
      <c r="D7" s="24">
        <f t="shared" si="2"/>
        <v>11.936124255952343</v>
      </c>
      <c r="E7" s="24">
        <f t="shared" si="2"/>
        <v>9.7675447930177999</v>
      </c>
      <c r="F7" s="24">
        <v>9.4142062464304459</v>
      </c>
      <c r="G7" s="24">
        <f t="shared" ref="G7:I7" si="3">G6/G8*100000</f>
        <v>9.8843097506705426</v>
      </c>
      <c r="H7" s="24">
        <f t="shared" si="3"/>
        <v>8.4520448377594786</v>
      </c>
      <c r="I7" s="24">
        <f t="shared" si="3"/>
        <v>8.1701515271275724</v>
      </c>
      <c r="J7" s="24">
        <f t="shared" ref="J7:Z7" si="4">+J6/J8*100000</f>
        <v>10.370777853429345</v>
      </c>
      <c r="K7" s="24">
        <f t="shared" si="4"/>
        <v>14.341126092110365</v>
      </c>
      <c r="L7" s="24">
        <f t="shared" si="4"/>
        <v>11.582039819943827</v>
      </c>
      <c r="M7" s="24">
        <f t="shared" si="4"/>
        <v>11.292054600405185</v>
      </c>
      <c r="N7" s="24">
        <f t="shared" si="4"/>
        <v>12.326900598955294</v>
      </c>
      <c r="O7" s="24">
        <f t="shared" si="4"/>
        <v>7.6604033749548579</v>
      </c>
      <c r="P7" s="24">
        <f t="shared" si="4"/>
        <v>10.882079608941588</v>
      </c>
      <c r="Q7" s="24">
        <f t="shared" si="4"/>
        <v>14.279254622908685</v>
      </c>
      <c r="R7" s="24">
        <f t="shared" si="4"/>
        <v>11.619925159074624</v>
      </c>
      <c r="S7" s="24">
        <f t="shared" si="4"/>
        <v>10.06025450303413</v>
      </c>
      <c r="T7" s="25">
        <f t="shared" si="4"/>
        <v>13.202388354641704</v>
      </c>
      <c r="U7" s="24">
        <f t="shared" si="4"/>
        <v>15.466101694915253</v>
      </c>
      <c r="V7" s="31">
        <f t="shared" si="4"/>
        <v>12.016823552974165</v>
      </c>
      <c r="W7" s="31">
        <f t="shared" si="4"/>
        <v>14.056848412625147</v>
      </c>
      <c r="X7" s="31">
        <f t="shared" si="4"/>
        <v>10.240505588390192</v>
      </c>
      <c r="Y7" s="31">
        <f t="shared" si="4"/>
        <v>13.416431355038602</v>
      </c>
      <c r="Z7" s="31">
        <f t="shared" si="4"/>
        <v>3.7437370399103167</v>
      </c>
      <c r="AA7" s="30">
        <v>44</v>
      </c>
      <c r="AB7" s="30">
        <v>20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2.75" customHeight="1" x14ac:dyDescent="0.2">
      <c r="A8" s="2" t="s">
        <v>25</v>
      </c>
      <c r="B8" s="32" t="s">
        <v>26</v>
      </c>
      <c r="C8" s="33">
        <v>424474.20327595598</v>
      </c>
      <c r="D8" s="33">
        <v>427274.37237063918</v>
      </c>
      <c r="E8" s="33">
        <v>429995.46856466064</v>
      </c>
      <c r="F8" s="33">
        <v>432453.64736398187</v>
      </c>
      <c r="G8" s="33">
        <v>435032.90654244134</v>
      </c>
      <c r="H8" s="33">
        <v>437763.88684904552</v>
      </c>
      <c r="I8" s="33">
        <v>440628.30267551634</v>
      </c>
      <c r="J8" s="20">
        <v>443554</v>
      </c>
      <c r="K8" s="33">
        <v>446269</v>
      </c>
      <c r="L8" s="34">
        <v>448971</v>
      </c>
      <c r="M8" s="7">
        <v>451645</v>
      </c>
      <c r="N8" s="7">
        <v>454291</v>
      </c>
      <c r="O8" s="35">
        <v>456895</v>
      </c>
      <c r="P8" s="7">
        <v>459471</v>
      </c>
      <c r="Q8" s="7">
        <v>462209</v>
      </c>
      <c r="R8" s="7">
        <v>464719</v>
      </c>
      <c r="S8" s="7">
        <v>467185</v>
      </c>
      <c r="T8" s="21">
        <v>469612</v>
      </c>
      <c r="U8" s="36">
        <v>472000</v>
      </c>
      <c r="V8" s="37">
        <v>474335</v>
      </c>
      <c r="W8" s="37">
        <v>476636</v>
      </c>
      <c r="X8" s="37">
        <v>478492</v>
      </c>
      <c r="Y8" s="37">
        <v>477027</v>
      </c>
      <c r="Z8" s="38">
        <v>480803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2.75" customHeight="1" x14ac:dyDescent="0.2">
      <c r="A9" s="9" t="s">
        <v>27</v>
      </c>
      <c r="B9" s="9" t="s">
        <v>20</v>
      </c>
      <c r="C9" s="3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7"/>
      <c r="T9" s="7"/>
      <c r="U9" s="7">
        <v>171</v>
      </c>
      <c r="V9" s="22">
        <v>214</v>
      </c>
      <c r="W9" s="22">
        <v>324</v>
      </c>
      <c r="X9" s="22">
        <v>356</v>
      </c>
      <c r="Y9" s="22">
        <v>255</v>
      </c>
      <c r="Z9" s="23">
        <v>80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2.75" customHeight="1" x14ac:dyDescent="0.2">
      <c r="A10" s="9" t="s">
        <v>28</v>
      </c>
      <c r="B10" s="9" t="s">
        <v>20</v>
      </c>
      <c r="C10" s="4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7"/>
      <c r="T10" s="7"/>
      <c r="U10" s="7">
        <v>51</v>
      </c>
      <c r="V10" s="22">
        <v>52</v>
      </c>
      <c r="W10" s="22">
        <v>38</v>
      </c>
      <c r="X10" s="22">
        <v>23</v>
      </c>
      <c r="Y10" s="22">
        <v>26</v>
      </c>
      <c r="Z10" s="23">
        <v>9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2.75" customHeight="1" x14ac:dyDescent="0.2">
      <c r="A11" s="9" t="s">
        <v>29</v>
      </c>
      <c r="B11" s="9" t="s">
        <v>20</v>
      </c>
      <c r="C11" s="4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1"/>
      <c r="S11" s="7"/>
      <c r="T11" s="7"/>
      <c r="U11" s="7">
        <v>19</v>
      </c>
      <c r="V11" s="22">
        <v>58</v>
      </c>
      <c r="W11" s="22">
        <v>15</v>
      </c>
      <c r="X11" s="22">
        <v>8</v>
      </c>
      <c r="Y11" s="22">
        <v>2</v>
      </c>
      <c r="Z11" s="23">
        <v>1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36" customHeight="1" x14ac:dyDescent="0.2">
      <c r="A12" s="9"/>
      <c r="B12" s="9"/>
      <c r="C12" s="42"/>
      <c r="D12" s="43"/>
      <c r="E12" s="43"/>
      <c r="F12" s="43"/>
      <c r="G12" s="43"/>
      <c r="H12" s="44"/>
      <c r="I12" s="43"/>
      <c r="J12" s="43"/>
      <c r="K12" s="43"/>
      <c r="L12" s="43"/>
      <c r="M12" s="43"/>
      <c r="N12" s="43"/>
      <c r="O12" s="43"/>
      <c r="P12" s="43"/>
      <c r="Q12" s="43"/>
      <c r="R12" s="45"/>
      <c r="S12" s="46">
        <v>42004</v>
      </c>
      <c r="T12" s="47">
        <v>42369</v>
      </c>
      <c r="U12" s="48" t="s">
        <v>30</v>
      </c>
      <c r="V12" s="49" t="s">
        <v>31</v>
      </c>
      <c r="W12" s="49" t="s">
        <v>32</v>
      </c>
      <c r="X12" s="49" t="s">
        <v>33</v>
      </c>
      <c r="Y12" s="49" t="s">
        <v>34</v>
      </c>
      <c r="Z12" s="92" t="s">
        <v>67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2.75" customHeight="1" x14ac:dyDescent="0.2">
      <c r="A13" s="9" t="s">
        <v>35</v>
      </c>
      <c r="B13" s="9"/>
      <c r="C13" s="4"/>
      <c r="D13" s="4"/>
      <c r="E13" s="4"/>
      <c r="F13" s="4"/>
      <c r="G13" s="4"/>
      <c r="H13" s="9"/>
      <c r="I13" s="4"/>
      <c r="J13" s="4"/>
      <c r="K13" s="4"/>
      <c r="L13" s="4"/>
      <c r="M13" s="4"/>
      <c r="N13" s="4"/>
      <c r="O13" s="4"/>
      <c r="P13" s="4"/>
      <c r="Q13" s="4"/>
      <c r="R13" s="5"/>
      <c r="S13" s="4"/>
      <c r="T13" s="4"/>
      <c r="U13" s="50" t="s">
        <v>36</v>
      </c>
      <c r="V13" s="4"/>
      <c r="W13" s="4"/>
      <c r="X13" s="4"/>
      <c r="Y13" s="51">
        <v>44213</v>
      </c>
      <c r="Z13" s="52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2.75" customHeight="1" x14ac:dyDescent="0.2">
      <c r="A14" s="5" t="s">
        <v>37</v>
      </c>
      <c r="B14" s="53" t="s">
        <v>20</v>
      </c>
      <c r="C14" s="7"/>
      <c r="D14" s="7"/>
      <c r="E14" s="7"/>
      <c r="F14" s="7"/>
      <c r="G14" s="7"/>
      <c r="H14" s="7">
        <v>1</v>
      </c>
      <c r="I14" s="7">
        <v>0</v>
      </c>
      <c r="J14" s="7">
        <v>0</v>
      </c>
      <c r="K14" s="7">
        <v>1</v>
      </c>
      <c r="L14" s="7">
        <v>1</v>
      </c>
      <c r="M14" s="7">
        <v>1</v>
      </c>
      <c r="N14" s="7">
        <v>0</v>
      </c>
      <c r="O14" s="7">
        <v>3</v>
      </c>
      <c r="P14" s="7">
        <v>0</v>
      </c>
      <c r="Q14" s="7">
        <v>0</v>
      </c>
      <c r="R14" s="7">
        <v>1</v>
      </c>
      <c r="S14" s="7">
        <v>0</v>
      </c>
      <c r="T14" s="7">
        <v>1</v>
      </c>
      <c r="U14" s="7">
        <v>0</v>
      </c>
      <c r="V14" s="7">
        <v>0</v>
      </c>
      <c r="W14" s="7">
        <v>0</v>
      </c>
      <c r="X14" s="7">
        <v>1</v>
      </c>
      <c r="Y14" s="7">
        <v>1</v>
      </c>
      <c r="Z14" s="54"/>
      <c r="AA14" s="5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2.75" customHeight="1" x14ac:dyDescent="0.2">
      <c r="A15" s="5" t="s">
        <v>38</v>
      </c>
      <c r="B15" s="53" t="s">
        <v>21</v>
      </c>
      <c r="C15" s="7"/>
      <c r="D15" s="7"/>
      <c r="E15" s="7"/>
      <c r="F15" s="7"/>
      <c r="G15" s="7"/>
      <c r="H15" s="26">
        <f t="shared" ref="H15:Z15" si="5">+H14/H16*1000</f>
        <v>0.14736221632773355</v>
      </c>
      <c r="I15" s="26">
        <f t="shared" si="5"/>
        <v>0</v>
      </c>
      <c r="J15" s="26">
        <f t="shared" si="5"/>
        <v>0</v>
      </c>
      <c r="K15" s="26">
        <f t="shared" si="5"/>
        <v>0.16074586079408457</v>
      </c>
      <c r="L15" s="26">
        <f t="shared" si="5"/>
        <v>0.1552553951249806</v>
      </c>
      <c r="M15" s="26">
        <f t="shared" si="5"/>
        <v>0.15678896205707119</v>
      </c>
      <c r="N15" s="26">
        <f t="shared" si="5"/>
        <v>0</v>
      </c>
      <c r="O15" s="26">
        <f t="shared" si="5"/>
        <v>0.43097256141358997</v>
      </c>
      <c r="P15" s="26">
        <f t="shared" si="5"/>
        <v>0</v>
      </c>
      <c r="Q15" s="26">
        <f t="shared" si="5"/>
        <v>0</v>
      </c>
      <c r="R15" s="26">
        <f t="shared" si="5"/>
        <v>0.14405070584845867</v>
      </c>
      <c r="S15" s="26">
        <f t="shared" si="5"/>
        <v>0</v>
      </c>
      <c r="T15" s="26">
        <f t="shared" si="5"/>
        <v>0.14725371815638344</v>
      </c>
      <c r="U15" s="7">
        <f t="shared" si="5"/>
        <v>0</v>
      </c>
      <c r="V15" s="7">
        <f t="shared" si="5"/>
        <v>0</v>
      </c>
      <c r="W15" s="7">
        <f t="shared" si="5"/>
        <v>0</v>
      </c>
      <c r="X15" s="7">
        <f t="shared" si="5"/>
        <v>0.1524390243902439</v>
      </c>
      <c r="Y15" s="7">
        <f t="shared" si="5"/>
        <v>0.15391719255040787</v>
      </c>
      <c r="Z15" s="7">
        <f t="shared" si="5"/>
        <v>0</v>
      </c>
      <c r="AA15" s="5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2.75" customHeight="1" x14ac:dyDescent="0.2">
      <c r="A16" s="5" t="s">
        <v>39</v>
      </c>
      <c r="B16" s="53" t="s">
        <v>40</v>
      </c>
      <c r="C16" s="56">
        <v>9816</v>
      </c>
      <c r="D16" s="56">
        <v>7408</v>
      </c>
      <c r="E16" s="56">
        <v>7239</v>
      </c>
      <c r="F16" s="56">
        <v>6898</v>
      </c>
      <c r="G16" s="56">
        <v>6777</v>
      </c>
      <c r="H16" s="56">
        <v>6786</v>
      </c>
      <c r="I16" s="56">
        <v>6537</v>
      </c>
      <c r="J16" s="56">
        <v>5836</v>
      </c>
      <c r="K16" s="56">
        <v>6221</v>
      </c>
      <c r="L16" s="56">
        <v>6441</v>
      </c>
      <c r="M16" s="57">
        <v>6378</v>
      </c>
      <c r="N16" s="56">
        <v>7004</v>
      </c>
      <c r="O16" s="56">
        <v>6961</v>
      </c>
      <c r="P16" s="56">
        <v>6391</v>
      </c>
      <c r="Q16" s="56">
        <v>7000</v>
      </c>
      <c r="R16" s="7">
        <v>6942</v>
      </c>
      <c r="S16" s="7">
        <v>6866</v>
      </c>
      <c r="T16" s="7">
        <v>6791</v>
      </c>
      <c r="U16" s="7">
        <v>6732</v>
      </c>
      <c r="V16" s="7">
        <v>6675</v>
      </c>
      <c r="W16" s="7">
        <v>6618</v>
      </c>
      <c r="X16" s="7">
        <v>6560</v>
      </c>
      <c r="Y16" s="7">
        <v>6497</v>
      </c>
      <c r="Z16" s="58">
        <v>5567</v>
      </c>
      <c r="AA16" s="5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2.75" customHeight="1" x14ac:dyDescent="0.2">
      <c r="A17" s="9"/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4"/>
      <c r="T17" s="4"/>
      <c r="U17" s="4"/>
      <c r="V17" s="4"/>
      <c r="W17" s="4"/>
      <c r="X17" s="4"/>
      <c r="Y17" s="4"/>
      <c r="Z17" s="59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2.75" customHeight="1" x14ac:dyDescent="0.2">
      <c r="A18" s="9"/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2.75" customHeight="1" x14ac:dyDescent="0.2">
      <c r="A19" s="9"/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2.75" customHeight="1" x14ac:dyDescent="0.2">
      <c r="A20" s="9"/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2.75" customHeight="1" x14ac:dyDescent="0.2">
      <c r="A21" s="9"/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2.75" customHeight="1" x14ac:dyDescent="0.2">
      <c r="A22" s="9"/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2.75" customHeight="1" x14ac:dyDescent="0.2">
      <c r="A23" s="9"/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2.75" customHeight="1" x14ac:dyDescent="0.2">
      <c r="A24" s="9"/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2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6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2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2.75" customHeigh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2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2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2.75" customHeight="1" x14ac:dyDescent="0.2">
      <c r="A30" s="9"/>
      <c r="B30" s="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2.75" customHeight="1" x14ac:dyDescent="0.2">
      <c r="A31" s="9"/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2.75" customHeight="1" x14ac:dyDescent="0.2">
      <c r="A32" s="9"/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2.75" customHeight="1" x14ac:dyDescent="0.2">
      <c r="A33" s="9"/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2.75" customHeight="1" x14ac:dyDescent="0.2">
      <c r="A34" s="9"/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2.75" customHeight="1" x14ac:dyDescent="0.2">
      <c r="A35" s="9"/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2.75" customHeight="1" x14ac:dyDescent="0.2">
      <c r="A36" s="9"/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2.75" customHeight="1" x14ac:dyDescent="0.2">
      <c r="A37" s="9"/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2.75" customHeight="1" x14ac:dyDescent="0.2">
      <c r="A38" s="9"/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2.75" customHeight="1" x14ac:dyDescent="0.2">
      <c r="A39" s="9"/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2.75" customHeight="1" x14ac:dyDescent="0.2">
      <c r="A40" s="9"/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2.75" customHeight="1" x14ac:dyDescent="0.2">
      <c r="A41" s="9"/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2.75" customHeight="1" x14ac:dyDescent="0.2">
      <c r="A42" s="9"/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2.75" customHeight="1" x14ac:dyDescent="0.2">
      <c r="A43" s="9"/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2.75" customHeight="1" x14ac:dyDescent="0.2">
      <c r="A44" s="9"/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2.75" customHeight="1" x14ac:dyDescent="0.2">
      <c r="A45" s="9"/>
      <c r="B45" s="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2.75" customHeight="1" x14ac:dyDescent="0.2">
      <c r="A46" s="9"/>
      <c r="B46" s="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2.75" customHeight="1" x14ac:dyDescent="0.2">
      <c r="A47" s="9"/>
      <c r="B47" s="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2.75" customHeight="1" x14ac:dyDescent="0.2">
      <c r="A48" s="9"/>
      <c r="B48" s="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2.75" customHeight="1" x14ac:dyDescent="0.2">
      <c r="A49" s="9"/>
      <c r="B49" s="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2.75" customHeight="1" x14ac:dyDescent="0.2">
      <c r="A50" s="9"/>
      <c r="B50" s="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2.75" customHeight="1" x14ac:dyDescent="0.2">
      <c r="A51" s="9"/>
      <c r="B51" s="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2.75" customHeight="1" x14ac:dyDescent="0.2">
      <c r="A52" s="9"/>
      <c r="B52" s="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5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2.75" customHeight="1" x14ac:dyDescent="0.2">
      <c r="A53" s="9"/>
      <c r="B53" s="9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2.75" customHeight="1" x14ac:dyDescent="0.2">
      <c r="A54" s="9"/>
      <c r="B54" s="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2.75" customHeight="1" x14ac:dyDescent="0.2">
      <c r="A55" s="9"/>
      <c r="B55" s="9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2.75" customHeight="1" x14ac:dyDescent="0.2">
      <c r="A56" s="9"/>
      <c r="B56" s="9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2.75" customHeight="1" x14ac:dyDescent="0.2">
      <c r="A57" s="9"/>
      <c r="B57" s="9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2.75" customHeight="1" x14ac:dyDescent="0.2">
      <c r="A58" s="9"/>
      <c r="B58" s="9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2.75" customHeight="1" x14ac:dyDescent="0.2">
      <c r="A59" s="9"/>
      <c r="B59" s="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2.75" customHeight="1" x14ac:dyDescent="0.2">
      <c r="A60" s="9"/>
      <c r="B60" s="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2.75" customHeight="1" x14ac:dyDescent="0.2">
      <c r="A61" s="9"/>
      <c r="B61" s="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2.75" customHeight="1" x14ac:dyDescent="0.2">
      <c r="A62" s="9"/>
      <c r="B62" s="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2.75" customHeight="1" x14ac:dyDescent="0.2">
      <c r="A63" s="9"/>
      <c r="B63" s="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2.75" customHeight="1" x14ac:dyDescent="0.2">
      <c r="A64" s="9"/>
      <c r="B64" s="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2.75" customHeight="1" x14ac:dyDescent="0.2">
      <c r="A65" s="9"/>
      <c r="B65" s="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2.75" customHeight="1" x14ac:dyDescent="0.2">
      <c r="A66" s="9"/>
      <c r="B66" s="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2.75" customHeight="1" x14ac:dyDescent="0.2">
      <c r="A67" s="9"/>
      <c r="B67" s="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2.75" customHeight="1" x14ac:dyDescent="0.2">
      <c r="A68" s="9"/>
      <c r="B68" s="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2.75" customHeight="1" x14ac:dyDescent="0.2">
      <c r="A69" s="9"/>
      <c r="B69" s="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2.75" customHeight="1" x14ac:dyDescent="0.2">
      <c r="A70" s="9"/>
      <c r="B70" s="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2.75" customHeight="1" x14ac:dyDescent="0.2">
      <c r="A71" s="9"/>
      <c r="B71" s="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2.75" customHeight="1" x14ac:dyDescent="0.2">
      <c r="A72" s="9"/>
      <c r="B72" s="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2.75" customHeight="1" x14ac:dyDescent="0.2">
      <c r="A73" s="9"/>
      <c r="B73" s="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ht="12.75" customHeight="1" x14ac:dyDescent="0.2">
      <c r="A74" s="9"/>
      <c r="B74" s="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ht="12.75" customHeight="1" x14ac:dyDescent="0.2">
      <c r="A75" s="9"/>
      <c r="B75" s="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ht="12.75" customHeight="1" x14ac:dyDescent="0.2">
      <c r="A76" s="9"/>
      <c r="B76" s="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ht="12.75" customHeight="1" x14ac:dyDescent="0.2">
      <c r="A77" s="9"/>
      <c r="B77" s="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ht="12.75" customHeight="1" x14ac:dyDescent="0.2">
      <c r="A78" s="9"/>
      <c r="B78" s="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ht="12.75" customHeight="1" x14ac:dyDescent="0.2">
      <c r="A79" s="9"/>
      <c r="B79" s="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ht="12.75" customHeight="1" x14ac:dyDescent="0.2">
      <c r="A80" s="9"/>
      <c r="B80" s="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ht="12.75" customHeight="1" x14ac:dyDescent="0.2">
      <c r="A81" s="9"/>
      <c r="B81" s="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ht="12.75" customHeight="1" x14ac:dyDescent="0.2">
      <c r="A82" s="9"/>
      <c r="B82" s="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ht="12.75" customHeight="1" x14ac:dyDescent="0.2">
      <c r="A83" s="9"/>
      <c r="B83" s="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ht="12.75" customHeight="1" x14ac:dyDescent="0.2">
      <c r="A84" s="9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ht="12.75" customHeight="1" x14ac:dyDescent="0.2">
      <c r="A85" s="9"/>
      <c r="B85" s="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ht="12.75" customHeight="1" x14ac:dyDescent="0.2">
      <c r="A86" s="9"/>
      <c r="B86" s="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ht="12.75" customHeight="1" x14ac:dyDescent="0.2">
      <c r="A87" s="9"/>
      <c r="B87" s="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ht="12.75" customHeight="1" x14ac:dyDescent="0.2">
      <c r="A88" s="9"/>
      <c r="B88" s="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ht="12.75" customHeight="1" x14ac:dyDescent="0.2">
      <c r="A89" s="9"/>
      <c r="B89" s="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ht="12.75" customHeight="1" x14ac:dyDescent="0.2">
      <c r="A90" s="9"/>
      <c r="B90" s="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ht="12.75" customHeight="1" x14ac:dyDescent="0.2">
      <c r="A91" s="9"/>
      <c r="B91" s="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ht="12.75" customHeight="1" x14ac:dyDescent="0.2">
      <c r="A92" s="9"/>
      <c r="B92" s="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ht="12.75" customHeight="1" x14ac:dyDescent="0.2">
      <c r="A93" s="9"/>
      <c r="B93" s="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ht="12.75" customHeight="1" x14ac:dyDescent="0.2">
      <c r="A94" s="9"/>
      <c r="B94" s="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 ht="12.75" customHeight="1" x14ac:dyDescent="0.2">
      <c r="A95" s="9"/>
      <c r="B95" s="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 ht="12.75" customHeight="1" x14ac:dyDescent="0.2">
      <c r="A96" s="9"/>
      <c r="B96" s="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 ht="12.75" customHeight="1" x14ac:dyDescent="0.2">
      <c r="A97" s="9"/>
      <c r="B97" s="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ht="12.75" customHeight="1" x14ac:dyDescent="0.2">
      <c r="A98" s="9"/>
      <c r="B98" s="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 ht="12.75" customHeight="1" x14ac:dyDescent="0.2">
      <c r="A99" s="9"/>
      <c r="B99" s="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 ht="12.75" customHeight="1" x14ac:dyDescent="0.2">
      <c r="A100" s="9"/>
      <c r="B100" s="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 ht="12.75" customHeight="1" x14ac:dyDescent="0.2">
      <c r="A101" s="9"/>
      <c r="B101" s="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ht="12.75" customHeight="1" x14ac:dyDescent="0.2">
      <c r="A102" s="9"/>
      <c r="B102" s="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 ht="12.75" customHeight="1" x14ac:dyDescent="0.2">
      <c r="A103" s="9"/>
      <c r="B103" s="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 ht="12.75" customHeight="1" x14ac:dyDescent="0.2">
      <c r="A104" s="9"/>
      <c r="B104" s="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 ht="12.75" customHeight="1" x14ac:dyDescent="0.2">
      <c r="A105" s="9"/>
      <c r="B105" s="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 ht="12.75" customHeight="1" x14ac:dyDescent="0.2">
      <c r="A106" s="9"/>
      <c r="B106" s="9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 ht="12.75" customHeight="1" x14ac:dyDescent="0.2">
      <c r="A107" s="9"/>
      <c r="B107" s="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 ht="12.75" customHeight="1" x14ac:dyDescent="0.2">
      <c r="A108" s="9"/>
      <c r="B108" s="9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 ht="12.75" customHeight="1" x14ac:dyDescent="0.2">
      <c r="A109" s="9"/>
      <c r="B109" s="9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 ht="12.75" customHeight="1" x14ac:dyDescent="0.2">
      <c r="A110" s="9"/>
      <c r="B110" s="9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spans="1:51" ht="12.75" customHeight="1" x14ac:dyDescent="0.2">
      <c r="A111" s="9"/>
      <c r="B111" s="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spans="1:51" ht="12.75" customHeight="1" x14ac:dyDescent="0.2">
      <c r="A112" s="9"/>
      <c r="B112" s="9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</row>
    <row r="113" spans="1:51" ht="12.75" customHeight="1" x14ac:dyDescent="0.2">
      <c r="A113" s="9"/>
      <c r="B113" s="9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spans="1:51" ht="12.75" customHeight="1" x14ac:dyDescent="0.2">
      <c r="A114" s="9"/>
      <c r="B114" s="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spans="1:51" ht="12.75" customHeight="1" x14ac:dyDescent="0.2">
      <c r="A115" s="9"/>
      <c r="B115" s="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spans="1:51" ht="12.75" customHeight="1" x14ac:dyDescent="0.2">
      <c r="A116" s="9"/>
      <c r="B116" s="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spans="1:51" ht="12.75" customHeight="1" x14ac:dyDescent="0.2">
      <c r="A117" s="9"/>
      <c r="B117" s="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spans="1:51" ht="12.75" customHeight="1" x14ac:dyDescent="0.2">
      <c r="A118" s="9"/>
      <c r="B118" s="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spans="1:51" ht="12.75" customHeight="1" x14ac:dyDescent="0.2">
      <c r="A119" s="9"/>
      <c r="B119" s="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  <row r="120" spans="1:51" ht="12.75" customHeight="1" x14ac:dyDescent="0.2">
      <c r="A120" s="9"/>
      <c r="B120" s="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</row>
    <row r="121" spans="1:51" ht="12.75" customHeight="1" x14ac:dyDescent="0.2">
      <c r="A121" s="9"/>
      <c r="B121" s="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</row>
    <row r="122" spans="1:51" ht="12.75" customHeight="1" x14ac:dyDescent="0.2">
      <c r="A122" s="9"/>
      <c r="B122" s="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</row>
    <row r="123" spans="1:51" ht="12.75" customHeight="1" x14ac:dyDescent="0.2">
      <c r="A123" s="9"/>
      <c r="B123" s="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</row>
    <row r="124" spans="1:51" ht="12.75" customHeight="1" x14ac:dyDescent="0.2">
      <c r="A124" s="9"/>
      <c r="B124" s="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</row>
    <row r="125" spans="1:51" ht="12.75" customHeight="1" x14ac:dyDescent="0.2">
      <c r="A125" s="9"/>
      <c r="B125" s="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</row>
    <row r="126" spans="1:51" ht="12.75" customHeight="1" x14ac:dyDescent="0.2">
      <c r="A126" s="9"/>
      <c r="B126" s="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</row>
    <row r="127" spans="1:51" ht="12.75" customHeight="1" x14ac:dyDescent="0.2">
      <c r="A127" s="9"/>
      <c r="B127" s="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</row>
    <row r="128" spans="1:51" ht="12.75" customHeight="1" x14ac:dyDescent="0.2">
      <c r="A128" s="9"/>
      <c r="B128" s="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</row>
    <row r="129" spans="1:51" ht="12.75" customHeight="1" x14ac:dyDescent="0.2">
      <c r="A129" s="9"/>
      <c r="B129" s="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</row>
    <row r="130" spans="1:51" ht="12.75" customHeight="1" x14ac:dyDescent="0.2">
      <c r="A130" s="9"/>
      <c r="B130" s="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</row>
    <row r="131" spans="1:51" ht="12.75" customHeight="1" x14ac:dyDescent="0.2">
      <c r="A131" s="9"/>
      <c r="B131" s="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</row>
    <row r="132" spans="1:51" ht="12.75" customHeight="1" x14ac:dyDescent="0.2">
      <c r="A132" s="9"/>
      <c r="B132" s="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</row>
    <row r="133" spans="1:51" ht="12.75" customHeight="1" x14ac:dyDescent="0.2">
      <c r="A133" s="9"/>
      <c r="B133" s="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</row>
    <row r="134" spans="1:51" ht="12.75" customHeight="1" x14ac:dyDescent="0.2">
      <c r="A134" s="9"/>
      <c r="B134" s="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spans="1:51" ht="12.75" customHeight="1" x14ac:dyDescent="0.2">
      <c r="A135" s="9"/>
      <c r="B135" s="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</row>
    <row r="136" spans="1:51" ht="12.75" customHeight="1" x14ac:dyDescent="0.2">
      <c r="A136" s="9"/>
      <c r="B136" s="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</row>
    <row r="137" spans="1:51" ht="12.75" customHeight="1" x14ac:dyDescent="0.2">
      <c r="A137" s="9"/>
      <c r="B137" s="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</row>
    <row r="138" spans="1:51" ht="12.75" customHeight="1" x14ac:dyDescent="0.2">
      <c r="A138" s="9"/>
      <c r="B138" s="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</row>
    <row r="139" spans="1:51" ht="12.75" customHeight="1" x14ac:dyDescent="0.2">
      <c r="A139" s="9"/>
      <c r="B139" s="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</row>
    <row r="140" spans="1:51" ht="12.75" customHeight="1" x14ac:dyDescent="0.2">
      <c r="A140" s="9"/>
      <c r="B140" s="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</row>
    <row r="141" spans="1:51" ht="12.75" customHeight="1" x14ac:dyDescent="0.2">
      <c r="A141" s="9"/>
      <c r="B141" s="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</row>
    <row r="142" spans="1:51" ht="12.75" customHeight="1" x14ac:dyDescent="0.2">
      <c r="A142" s="9"/>
      <c r="B142" s="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</row>
    <row r="143" spans="1:51" ht="12.75" customHeight="1" x14ac:dyDescent="0.2">
      <c r="A143" s="9"/>
      <c r="B143" s="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</row>
    <row r="144" spans="1:51" ht="12.75" customHeight="1" x14ac:dyDescent="0.2">
      <c r="A144" s="9"/>
      <c r="B144" s="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spans="1:51" ht="12.75" customHeight="1" x14ac:dyDescent="0.2">
      <c r="A145" s="62"/>
      <c r="B145" s="9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63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</row>
    <row r="146" spans="1:51" ht="12.75" customHeight="1" x14ac:dyDescent="0.2">
      <c r="A146" s="62"/>
      <c r="B146" s="9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63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</row>
    <row r="147" spans="1:51" ht="12.75" customHeight="1" x14ac:dyDescent="0.2">
      <c r="A147" s="62"/>
      <c r="B147" s="9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63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</row>
    <row r="148" spans="1:51" ht="12.75" customHeight="1" x14ac:dyDescent="0.2">
      <c r="A148" s="62"/>
      <c r="B148" s="9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63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</row>
    <row r="149" spans="1:51" ht="12.75" customHeight="1" x14ac:dyDescent="0.2">
      <c r="A149" s="62"/>
      <c r="B149" s="9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63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</row>
    <row r="150" spans="1:51" ht="12.75" customHeight="1" x14ac:dyDescent="0.2">
      <c r="A150" s="62"/>
      <c r="B150" s="9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63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</row>
    <row r="151" spans="1:51" ht="12.75" customHeight="1" x14ac:dyDescent="0.2">
      <c r="A151" s="62"/>
      <c r="B151" s="9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63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</row>
    <row r="152" spans="1:51" ht="12.75" customHeight="1" x14ac:dyDescent="0.2">
      <c r="A152" s="62"/>
      <c r="B152" s="9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63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</row>
    <row r="153" spans="1:51" ht="12.75" customHeight="1" x14ac:dyDescent="0.2">
      <c r="A153" s="62"/>
      <c r="B153" s="9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63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</row>
    <row r="154" spans="1:51" ht="12.75" customHeight="1" x14ac:dyDescent="0.2">
      <c r="A154" s="62"/>
      <c r="B154" s="9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63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</row>
    <row r="155" spans="1:51" ht="12.75" customHeight="1" x14ac:dyDescent="0.2">
      <c r="A155" s="62"/>
      <c r="B155" s="9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63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</row>
    <row r="156" spans="1:51" ht="12.75" customHeight="1" x14ac:dyDescent="0.2">
      <c r="A156" s="62"/>
      <c r="B156" s="9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63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</row>
    <row r="157" spans="1:51" ht="12.75" customHeight="1" x14ac:dyDescent="0.2">
      <c r="A157" s="62"/>
      <c r="B157" s="9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63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</row>
    <row r="158" spans="1:51" ht="12.75" customHeight="1" x14ac:dyDescent="0.2">
      <c r="A158" s="62"/>
      <c r="B158" s="9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63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</row>
    <row r="159" spans="1:51" ht="12.75" customHeight="1" x14ac:dyDescent="0.2">
      <c r="A159" s="62"/>
      <c r="B159" s="9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63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</row>
    <row r="160" spans="1:51" ht="12.75" customHeight="1" x14ac:dyDescent="0.2">
      <c r="A160" s="62"/>
      <c r="B160" s="9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63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</row>
    <row r="161" spans="1:51" ht="12.75" customHeight="1" x14ac:dyDescent="0.2">
      <c r="A161" s="62"/>
      <c r="B161" s="9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63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</row>
    <row r="162" spans="1:51" ht="12.75" customHeight="1" x14ac:dyDescent="0.2">
      <c r="A162" s="62"/>
      <c r="B162" s="9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63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</row>
    <row r="163" spans="1:51" ht="12.75" customHeight="1" x14ac:dyDescent="0.2">
      <c r="A163" s="62"/>
      <c r="B163" s="9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63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</row>
    <row r="164" spans="1:51" ht="12.75" customHeight="1" x14ac:dyDescent="0.2">
      <c r="A164" s="62"/>
      <c r="B164" s="9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63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</row>
    <row r="165" spans="1:51" ht="12.75" customHeight="1" x14ac:dyDescent="0.2">
      <c r="A165" s="62"/>
      <c r="B165" s="9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63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</row>
    <row r="166" spans="1:51" ht="12.75" customHeight="1" x14ac:dyDescent="0.2">
      <c r="A166" s="62"/>
      <c r="B166" s="9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63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</row>
    <row r="167" spans="1:51" ht="12.75" customHeight="1" x14ac:dyDescent="0.2">
      <c r="A167" s="62"/>
      <c r="B167" s="9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63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</row>
    <row r="168" spans="1:51" ht="12.75" customHeight="1" x14ac:dyDescent="0.2">
      <c r="A168" s="62"/>
      <c r="B168" s="9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63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</row>
    <row r="169" spans="1:51" ht="12.75" customHeight="1" x14ac:dyDescent="0.2">
      <c r="A169" s="62"/>
      <c r="B169" s="9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63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</row>
    <row r="170" spans="1:51" ht="12.75" customHeight="1" x14ac:dyDescent="0.2">
      <c r="A170" s="62"/>
      <c r="B170" s="9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63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</row>
    <row r="171" spans="1:51" ht="12.75" customHeight="1" x14ac:dyDescent="0.2">
      <c r="A171" s="62"/>
      <c r="B171" s="9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63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</row>
    <row r="172" spans="1:51" ht="12.75" customHeight="1" x14ac:dyDescent="0.2">
      <c r="A172" s="62"/>
      <c r="B172" s="9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63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</row>
    <row r="173" spans="1:51" ht="12.75" customHeight="1" x14ac:dyDescent="0.2">
      <c r="A173" s="62"/>
      <c r="B173" s="9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63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</row>
    <row r="174" spans="1:51" ht="12.75" customHeight="1" x14ac:dyDescent="0.2">
      <c r="A174" s="62"/>
      <c r="B174" s="9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63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</row>
    <row r="175" spans="1:51" ht="12.75" customHeight="1" x14ac:dyDescent="0.2">
      <c r="A175" s="62"/>
      <c r="B175" s="9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63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</row>
    <row r="176" spans="1:51" ht="12.75" customHeight="1" x14ac:dyDescent="0.2">
      <c r="A176" s="62"/>
      <c r="B176" s="9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63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</row>
    <row r="177" spans="1:51" ht="12.75" customHeight="1" x14ac:dyDescent="0.2">
      <c r="A177" s="62"/>
      <c r="B177" s="9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63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</row>
    <row r="178" spans="1:51" ht="12.75" customHeight="1" x14ac:dyDescent="0.2">
      <c r="A178" s="62"/>
      <c r="B178" s="9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63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</row>
    <row r="179" spans="1:51" ht="12.75" customHeight="1" x14ac:dyDescent="0.2">
      <c r="A179" s="62"/>
      <c r="B179" s="9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63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</row>
    <row r="180" spans="1:51" ht="12.75" customHeight="1" x14ac:dyDescent="0.2">
      <c r="A180" s="62"/>
      <c r="B180" s="9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63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</row>
    <row r="181" spans="1:51" ht="12.75" customHeight="1" x14ac:dyDescent="0.2">
      <c r="A181" s="62"/>
      <c r="B181" s="9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63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</row>
    <row r="182" spans="1:51" ht="12.75" customHeight="1" x14ac:dyDescent="0.2">
      <c r="A182" s="62"/>
      <c r="B182" s="9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63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</row>
    <row r="183" spans="1:51" ht="12.75" customHeight="1" x14ac:dyDescent="0.2">
      <c r="A183" s="62"/>
      <c r="B183" s="9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63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</row>
    <row r="184" spans="1:51" ht="12.75" customHeight="1" x14ac:dyDescent="0.2">
      <c r="A184" s="62"/>
      <c r="B184" s="9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63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</row>
    <row r="185" spans="1:51" ht="12.75" customHeight="1" x14ac:dyDescent="0.2">
      <c r="A185" s="62"/>
      <c r="B185" s="9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63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</row>
    <row r="186" spans="1:51" ht="12.75" customHeight="1" x14ac:dyDescent="0.2">
      <c r="A186" s="62"/>
      <c r="B186" s="9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63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</row>
    <row r="187" spans="1:51" ht="12.75" customHeight="1" x14ac:dyDescent="0.2">
      <c r="A187" s="62"/>
      <c r="B187" s="9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63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</row>
    <row r="188" spans="1:51" ht="12.75" customHeight="1" x14ac:dyDescent="0.2">
      <c r="A188" s="62"/>
      <c r="B188" s="9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63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</row>
    <row r="189" spans="1:51" ht="12.75" customHeight="1" x14ac:dyDescent="0.2">
      <c r="A189" s="62"/>
      <c r="B189" s="9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63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</row>
    <row r="190" spans="1:51" ht="12.75" customHeight="1" x14ac:dyDescent="0.2">
      <c r="A190" s="62"/>
      <c r="B190" s="9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63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</row>
    <row r="191" spans="1:51" ht="12.75" customHeight="1" x14ac:dyDescent="0.2">
      <c r="A191" s="62"/>
      <c r="B191" s="9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63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</row>
    <row r="192" spans="1:51" ht="12.75" customHeight="1" x14ac:dyDescent="0.2">
      <c r="A192" s="62"/>
      <c r="B192" s="9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63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</row>
    <row r="193" spans="1:51" ht="12.75" customHeight="1" x14ac:dyDescent="0.2">
      <c r="A193" s="62"/>
      <c r="B193" s="9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63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</row>
    <row r="194" spans="1:51" ht="12.75" customHeight="1" x14ac:dyDescent="0.2">
      <c r="A194" s="62"/>
      <c r="B194" s="9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63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</row>
    <row r="195" spans="1:51" ht="12.75" customHeight="1" x14ac:dyDescent="0.2">
      <c r="A195" s="62"/>
      <c r="B195" s="9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63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</row>
    <row r="196" spans="1:51" ht="12.75" customHeight="1" x14ac:dyDescent="0.2">
      <c r="A196" s="62"/>
      <c r="B196" s="9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63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</row>
    <row r="197" spans="1:51" ht="12.75" customHeight="1" x14ac:dyDescent="0.2">
      <c r="A197" s="62"/>
      <c r="B197" s="9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63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</row>
    <row r="198" spans="1:51" ht="12.75" customHeight="1" x14ac:dyDescent="0.2">
      <c r="A198" s="62"/>
      <c r="B198" s="9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63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</row>
    <row r="199" spans="1:51" ht="12.75" customHeight="1" x14ac:dyDescent="0.2">
      <c r="A199" s="62"/>
      <c r="B199" s="9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63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</row>
    <row r="200" spans="1:51" ht="12.75" customHeight="1" x14ac:dyDescent="0.2">
      <c r="A200" s="62"/>
      <c r="B200" s="9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63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</row>
    <row r="201" spans="1:51" ht="12.75" customHeight="1" x14ac:dyDescent="0.2">
      <c r="A201" s="62"/>
      <c r="B201" s="9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63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</row>
    <row r="202" spans="1:51" ht="12.75" customHeight="1" x14ac:dyDescent="0.2">
      <c r="A202" s="62"/>
      <c r="B202" s="9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63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</row>
    <row r="203" spans="1:51" ht="12.75" customHeight="1" x14ac:dyDescent="0.2">
      <c r="A203" s="62"/>
      <c r="B203" s="9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63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</row>
    <row r="204" spans="1:51" ht="12.75" customHeight="1" x14ac:dyDescent="0.2">
      <c r="A204" s="62"/>
      <c r="B204" s="9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63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</row>
    <row r="205" spans="1:51" ht="12.75" customHeight="1" x14ac:dyDescent="0.2">
      <c r="A205" s="62"/>
      <c r="B205" s="9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63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</row>
    <row r="206" spans="1:51" ht="12.75" customHeight="1" x14ac:dyDescent="0.2">
      <c r="A206" s="62"/>
      <c r="B206" s="9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63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</row>
    <row r="207" spans="1:51" ht="12.75" customHeight="1" x14ac:dyDescent="0.2">
      <c r="A207" s="62"/>
      <c r="B207" s="9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63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</row>
    <row r="208" spans="1:51" ht="12.75" customHeight="1" x14ac:dyDescent="0.2">
      <c r="A208" s="62"/>
      <c r="B208" s="9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63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</row>
    <row r="209" spans="1:51" ht="12.75" customHeight="1" x14ac:dyDescent="0.2">
      <c r="A209" s="62"/>
      <c r="B209" s="9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63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</row>
    <row r="210" spans="1:51" ht="12.75" customHeight="1" x14ac:dyDescent="0.2">
      <c r="A210" s="62"/>
      <c r="B210" s="9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63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</row>
    <row r="211" spans="1:51" ht="12.75" customHeight="1" x14ac:dyDescent="0.2">
      <c r="A211" s="62"/>
      <c r="B211" s="9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63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</row>
    <row r="212" spans="1:51" ht="12.75" customHeight="1" x14ac:dyDescent="0.2">
      <c r="A212" s="62"/>
      <c r="B212" s="9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63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</row>
    <row r="213" spans="1:51" ht="12.75" customHeight="1" x14ac:dyDescent="0.2">
      <c r="A213" s="62"/>
      <c r="B213" s="9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63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</row>
    <row r="214" spans="1:51" ht="12.75" customHeight="1" x14ac:dyDescent="0.2">
      <c r="A214" s="62"/>
      <c r="B214" s="9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63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</row>
    <row r="215" spans="1:51" ht="12.75" customHeight="1" x14ac:dyDescent="0.2">
      <c r="A215" s="62"/>
      <c r="B215" s="9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63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</row>
    <row r="216" spans="1:51" ht="12.75" customHeight="1" x14ac:dyDescent="0.2">
      <c r="A216" s="62"/>
      <c r="B216" s="9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63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</row>
    <row r="217" spans="1:51" ht="12.75" customHeight="1" x14ac:dyDescent="0.2">
      <c r="A217" s="62"/>
      <c r="B217" s="9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63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</row>
    <row r="218" spans="1:51" ht="12.75" customHeight="1" x14ac:dyDescent="0.2">
      <c r="A218" s="62"/>
      <c r="B218" s="9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63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</row>
    <row r="219" spans="1:51" ht="12.75" customHeight="1" x14ac:dyDescent="0.2">
      <c r="A219" s="62"/>
      <c r="B219" s="9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63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</row>
    <row r="220" spans="1:51" ht="12.75" customHeight="1" x14ac:dyDescent="0.2">
      <c r="A220" s="62"/>
      <c r="B220" s="9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63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</row>
    <row r="221" spans="1:51" ht="12.75" customHeight="1" x14ac:dyDescent="0.2">
      <c r="A221" s="62"/>
      <c r="B221" s="9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63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</row>
    <row r="222" spans="1:51" ht="12.75" customHeight="1" x14ac:dyDescent="0.2">
      <c r="A222" s="62"/>
      <c r="B222" s="9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63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</row>
    <row r="223" spans="1:51" ht="12.75" customHeight="1" x14ac:dyDescent="0.2">
      <c r="A223" s="62"/>
      <c r="B223" s="9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63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</row>
    <row r="224" spans="1:51" ht="12.75" customHeight="1" x14ac:dyDescent="0.2">
      <c r="A224" s="62"/>
      <c r="B224" s="9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63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</row>
    <row r="225" spans="1:51" ht="12.75" customHeight="1" x14ac:dyDescent="0.2">
      <c r="A225" s="62"/>
      <c r="B225" s="9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63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</row>
    <row r="226" spans="1:51" ht="12.75" customHeight="1" x14ac:dyDescent="0.2">
      <c r="A226" s="62"/>
      <c r="B226" s="9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63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</row>
    <row r="227" spans="1:51" ht="12.75" customHeight="1" x14ac:dyDescent="0.2">
      <c r="A227" s="62"/>
      <c r="B227" s="9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63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</row>
    <row r="228" spans="1:51" ht="12.75" customHeight="1" x14ac:dyDescent="0.2">
      <c r="A228" s="62"/>
      <c r="B228" s="9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63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</row>
    <row r="229" spans="1:51" ht="12.75" customHeight="1" x14ac:dyDescent="0.2">
      <c r="A229" s="62"/>
      <c r="B229" s="9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63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</row>
    <row r="230" spans="1:51" ht="12.75" customHeight="1" x14ac:dyDescent="0.2">
      <c r="A230" s="62"/>
      <c r="B230" s="9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63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</row>
    <row r="231" spans="1:51" ht="12.75" customHeight="1" x14ac:dyDescent="0.2">
      <c r="A231" s="62"/>
      <c r="B231" s="9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63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</row>
    <row r="232" spans="1:51" ht="12.75" customHeight="1" x14ac:dyDescent="0.2">
      <c r="A232" s="62"/>
      <c r="B232" s="9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63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</row>
    <row r="233" spans="1:51" ht="12.75" customHeight="1" x14ac:dyDescent="0.2">
      <c r="A233" s="62"/>
      <c r="B233" s="9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63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</row>
    <row r="234" spans="1:51" ht="12.75" customHeight="1" x14ac:dyDescent="0.2">
      <c r="A234" s="62"/>
      <c r="B234" s="9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63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</row>
    <row r="235" spans="1:51" ht="12.75" customHeight="1" x14ac:dyDescent="0.2">
      <c r="A235" s="62"/>
      <c r="B235" s="9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63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</row>
    <row r="236" spans="1:51" ht="12.75" customHeight="1" x14ac:dyDescent="0.2">
      <c r="A236" s="62"/>
      <c r="B236" s="9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63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</row>
    <row r="237" spans="1:51" ht="12.75" customHeight="1" x14ac:dyDescent="0.2">
      <c r="A237" s="62"/>
      <c r="B237" s="9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63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</row>
    <row r="238" spans="1:51" ht="12.75" customHeight="1" x14ac:dyDescent="0.2">
      <c r="A238" s="62"/>
      <c r="B238" s="9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63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</row>
    <row r="239" spans="1:51" ht="12.75" customHeight="1" x14ac:dyDescent="0.2">
      <c r="A239" s="62"/>
      <c r="B239" s="9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63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</row>
    <row r="240" spans="1:51" ht="12.75" customHeight="1" x14ac:dyDescent="0.2">
      <c r="A240" s="62"/>
      <c r="B240" s="9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63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</row>
    <row r="241" spans="1:51" ht="12.75" customHeight="1" x14ac:dyDescent="0.2">
      <c r="A241" s="62"/>
      <c r="B241" s="9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63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</row>
    <row r="242" spans="1:51" ht="12.75" customHeight="1" x14ac:dyDescent="0.2">
      <c r="A242" s="62"/>
      <c r="B242" s="9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63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</row>
    <row r="243" spans="1:51" ht="12.75" customHeight="1" x14ac:dyDescent="0.2">
      <c r="A243" s="62"/>
      <c r="B243" s="9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63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</row>
    <row r="244" spans="1:51" ht="12.75" customHeight="1" x14ac:dyDescent="0.2">
      <c r="A244" s="62"/>
      <c r="B244" s="9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63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</row>
    <row r="245" spans="1:51" ht="12.75" customHeight="1" x14ac:dyDescent="0.2">
      <c r="A245" s="62"/>
      <c r="B245" s="9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63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</row>
    <row r="246" spans="1:51" ht="12.75" customHeight="1" x14ac:dyDescent="0.2">
      <c r="A246" s="62"/>
      <c r="B246" s="9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63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</row>
    <row r="247" spans="1:51" ht="12.75" customHeight="1" x14ac:dyDescent="0.2">
      <c r="A247" s="62"/>
      <c r="B247" s="9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63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</row>
    <row r="248" spans="1:51" ht="12.75" customHeight="1" x14ac:dyDescent="0.2">
      <c r="A248" s="62"/>
      <c r="B248" s="9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63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</row>
    <row r="249" spans="1:51" ht="12.75" customHeight="1" x14ac:dyDescent="0.2">
      <c r="A249" s="62"/>
      <c r="B249" s="9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63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</row>
    <row r="250" spans="1:51" ht="12.75" customHeight="1" x14ac:dyDescent="0.2">
      <c r="A250" s="62"/>
      <c r="B250" s="9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63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</row>
    <row r="251" spans="1:51" ht="12.75" customHeight="1" x14ac:dyDescent="0.2">
      <c r="A251" s="62"/>
      <c r="B251" s="9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63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</row>
    <row r="252" spans="1:51" ht="12.75" customHeight="1" x14ac:dyDescent="0.2">
      <c r="A252" s="62"/>
      <c r="B252" s="9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63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</row>
    <row r="253" spans="1:51" ht="12.75" customHeight="1" x14ac:dyDescent="0.2">
      <c r="A253" s="62"/>
      <c r="B253" s="9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63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</row>
    <row r="254" spans="1:51" ht="12.75" customHeight="1" x14ac:dyDescent="0.2">
      <c r="A254" s="62"/>
      <c r="B254" s="9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63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</row>
    <row r="255" spans="1:51" ht="12.75" customHeight="1" x14ac:dyDescent="0.2">
      <c r="A255" s="62"/>
      <c r="B255" s="9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63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</row>
    <row r="256" spans="1:51" ht="12.75" customHeight="1" x14ac:dyDescent="0.2">
      <c r="A256" s="62"/>
      <c r="B256" s="9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63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</row>
    <row r="257" spans="1:51" ht="12.75" customHeight="1" x14ac:dyDescent="0.2">
      <c r="A257" s="62"/>
      <c r="B257" s="9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63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</row>
    <row r="258" spans="1:51" ht="12.75" customHeight="1" x14ac:dyDescent="0.2">
      <c r="A258" s="62"/>
      <c r="B258" s="9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63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</row>
    <row r="259" spans="1:51" ht="12.75" customHeight="1" x14ac:dyDescent="0.2">
      <c r="A259" s="62"/>
      <c r="B259" s="9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63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</row>
    <row r="260" spans="1:51" ht="12.75" customHeight="1" x14ac:dyDescent="0.2">
      <c r="A260" s="62"/>
      <c r="B260" s="9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63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</row>
    <row r="261" spans="1:51" ht="12.75" customHeight="1" x14ac:dyDescent="0.2">
      <c r="A261" s="62"/>
      <c r="B261" s="9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63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</row>
    <row r="262" spans="1:51" ht="12.75" customHeight="1" x14ac:dyDescent="0.2">
      <c r="A262" s="62"/>
      <c r="B262" s="9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63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</row>
    <row r="263" spans="1:51" ht="12.75" customHeight="1" x14ac:dyDescent="0.2">
      <c r="A263" s="62"/>
      <c r="B263" s="9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63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</row>
    <row r="264" spans="1:51" ht="12.75" customHeight="1" x14ac:dyDescent="0.2">
      <c r="A264" s="62"/>
      <c r="B264" s="9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63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</row>
    <row r="265" spans="1:51" ht="12.75" customHeight="1" x14ac:dyDescent="0.2">
      <c r="A265" s="62"/>
      <c r="B265" s="9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63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</row>
    <row r="266" spans="1:51" ht="12.75" customHeight="1" x14ac:dyDescent="0.2">
      <c r="A266" s="62"/>
      <c r="B266" s="9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63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</row>
    <row r="267" spans="1:51" ht="12.75" customHeight="1" x14ac:dyDescent="0.2">
      <c r="A267" s="62"/>
      <c r="B267" s="9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63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</row>
    <row r="268" spans="1:51" ht="12.75" customHeight="1" x14ac:dyDescent="0.2">
      <c r="A268" s="62"/>
      <c r="B268" s="9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63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</row>
    <row r="269" spans="1:51" ht="12.75" customHeight="1" x14ac:dyDescent="0.2">
      <c r="A269" s="62"/>
      <c r="B269" s="9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63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</row>
    <row r="270" spans="1:51" ht="12.75" customHeight="1" x14ac:dyDescent="0.2">
      <c r="A270" s="62"/>
      <c r="B270" s="9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63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</row>
    <row r="271" spans="1:51" ht="12.75" customHeight="1" x14ac:dyDescent="0.2">
      <c r="A271" s="62"/>
      <c r="B271" s="9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63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</row>
    <row r="272" spans="1:51" ht="12.75" customHeight="1" x14ac:dyDescent="0.2">
      <c r="A272" s="62"/>
      <c r="B272" s="9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63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</row>
    <row r="273" spans="1:51" ht="12.75" customHeight="1" x14ac:dyDescent="0.2">
      <c r="A273" s="62"/>
      <c r="B273" s="9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63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</row>
    <row r="274" spans="1:51" ht="12.75" customHeight="1" x14ac:dyDescent="0.2">
      <c r="A274" s="62"/>
      <c r="B274" s="9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63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</row>
    <row r="275" spans="1:51" ht="12.75" customHeight="1" x14ac:dyDescent="0.2">
      <c r="A275" s="62"/>
      <c r="B275" s="9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63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</row>
    <row r="276" spans="1:51" ht="12.75" customHeight="1" x14ac:dyDescent="0.2">
      <c r="A276" s="62"/>
      <c r="B276" s="9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63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</row>
    <row r="277" spans="1:51" ht="12.75" customHeight="1" x14ac:dyDescent="0.2">
      <c r="A277" s="62"/>
      <c r="B277" s="9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63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</row>
    <row r="278" spans="1:51" ht="12.75" customHeight="1" x14ac:dyDescent="0.2">
      <c r="A278" s="62"/>
      <c r="B278" s="9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63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</row>
    <row r="279" spans="1:51" ht="12.75" customHeight="1" x14ac:dyDescent="0.2">
      <c r="A279" s="62"/>
      <c r="B279" s="9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63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</row>
    <row r="280" spans="1:51" ht="12.75" customHeight="1" x14ac:dyDescent="0.2">
      <c r="A280" s="62"/>
      <c r="B280" s="9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63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</row>
    <row r="281" spans="1:51" ht="12.75" customHeight="1" x14ac:dyDescent="0.2">
      <c r="A281" s="62"/>
      <c r="B281" s="9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63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</row>
    <row r="282" spans="1:51" ht="12.75" customHeight="1" x14ac:dyDescent="0.2">
      <c r="A282" s="62"/>
      <c r="B282" s="9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63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</row>
    <row r="283" spans="1:51" ht="12.75" customHeight="1" x14ac:dyDescent="0.2">
      <c r="A283" s="62"/>
      <c r="B283" s="9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63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</row>
    <row r="284" spans="1:51" ht="12.75" customHeight="1" x14ac:dyDescent="0.2">
      <c r="A284" s="62"/>
      <c r="B284" s="9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63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</row>
    <row r="285" spans="1:51" ht="12.75" customHeight="1" x14ac:dyDescent="0.2">
      <c r="A285" s="62"/>
      <c r="B285" s="9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63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</row>
    <row r="286" spans="1:51" ht="12.75" customHeight="1" x14ac:dyDescent="0.2">
      <c r="A286" s="62"/>
      <c r="B286" s="9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63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</row>
    <row r="287" spans="1:51" ht="12.75" customHeight="1" x14ac:dyDescent="0.2">
      <c r="A287" s="62"/>
      <c r="B287" s="9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63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</row>
    <row r="288" spans="1:51" ht="12.75" customHeight="1" x14ac:dyDescent="0.2">
      <c r="A288" s="62"/>
      <c r="B288" s="9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63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</row>
    <row r="289" spans="1:51" ht="12.75" customHeight="1" x14ac:dyDescent="0.2">
      <c r="A289" s="62"/>
      <c r="B289" s="9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63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</row>
    <row r="290" spans="1:51" ht="12.75" customHeight="1" x14ac:dyDescent="0.2">
      <c r="A290" s="62"/>
      <c r="B290" s="9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63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</row>
    <row r="291" spans="1:51" ht="12.75" customHeight="1" x14ac:dyDescent="0.2">
      <c r="A291" s="62"/>
      <c r="B291" s="9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63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</row>
    <row r="292" spans="1:51" ht="12.75" customHeight="1" x14ac:dyDescent="0.2">
      <c r="A292" s="62"/>
      <c r="B292" s="9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63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</row>
    <row r="293" spans="1:51" ht="12.75" customHeight="1" x14ac:dyDescent="0.2">
      <c r="A293" s="62"/>
      <c r="B293" s="9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63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</row>
    <row r="294" spans="1:51" ht="12.75" customHeight="1" x14ac:dyDescent="0.2">
      <c r="A294" s="62"/>
      <c r="B294" s="9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63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</row>
    <row r="295" spans="1:51" ht="12.75" customHeight="1" x14ac:dyDescent="0.2">
      <c r="A295" s="62"/>
      <c r="B295" s="9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63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</row>
    <row r="296" spans="1:51" ht="12.75" customHeight="1" x14ac:dyDescent="0.2">
      <c r="A296" s="62"/>
      <c r="B296" s="9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63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</row>
    <row r="297" spans="1:51" ht="12.75" customHeight="1" x14ac:dyDescent="0.2">
      <c r="A297" s="62"/>
      <c r="B297" s="9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63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</row>
    <row r="298" spans="1:51" ht="12.75" customHeight="1" x14ac:dyDescent="0.2">
      <c r="A298" s="62"/>
      <c r="B298" s="9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63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</row>
    <row r="299" spans="1:51" ht="12.75" customHeight="1" x14ac:dyDescent="0.2">
      <c r="A299" s="62"/>
      <c r="B299" s="9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63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</row>
    <row r="300" spans="1:51" ht="12.75" customHeight="1" x14ac:dyDescent="0.2">
      <c r="A300" s="62"/>
      <c r="B300" s="9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63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</row>
    <row r="301" spans="1:51" ht="12.75" customHeight="1" x14ac:dyDescent="0.2">
      <c r="A301" s="62"/>
      <c r="B301" s="9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63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</row>
    <row r="302" spans="1:51" ht="12.75" customHeight="1" x14ac:dyDescent="0.2">
      <c r="A302" s="62"/>
      <c r="B302" s="9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63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</row>
    <row r="303" spans="1:51" ht="12.75" customHeight="1" x14ac:dyDescent="0.2">
      <c r="A303" s="62"/>
      <c r="B303" s="9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63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</row>
    <row r="304" spans="1:51" ht="12.75" customHeight="1" x14ac:dyDescent="0.2">
      <c r="A304" s="62"/>
      <c r="B304" s="9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63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</row>
    <row r="305" spans="1:51" ht="12.75" customHeight="1" x14ac:dyDescent="0.2">
      <c r="A305" s="62"/>
      <c r="B305" s="9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63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</row>
    <row r="306" spans="1:51" ht="12.75" customHeight="1" x14ac:dyDescent="0.2">
      <c r="A306" s="62"/>
      <c r="B306" s="9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63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</row>
    <row r="307" spans="1:51" ht="12.75" customHeight="1" x14ac:dyDescent="0.2">
      <c r="A307" s="62"/>
      <c r="B307" s="9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63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</row>
    <row r="308" spans="1:51" ht="12.75" customHeight="1" x14ac:dyDescent="0.2">
      <c r="A308" s="62"/>
      <c r="B308" s="9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63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</row>
    <row r="309" spans="1:51" ht="12.75" customHeight="1" x14ac:dyDescent="0.2">
      <c r="A309" s="62"/>
      <c r="B309" s="9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63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</row>
    <row r="310" spans="1:51" ht="12.75" customHeight="1" x14ac:dyDescent="0.2">
      <c r="A310" s="62"/>
      <c r="B310" s="9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63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</row>
    <row r="311" spans="1:51" ht="12.75" customHeight="1" x14ac:dyDescent="0.2">
      <c r="A311" s="62"/>
      <c r="B311" s="9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63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</row>
    <row r="312" spans="1:51" ht="12.75" customHeight="1" x14ac:dyDescent="0.2">
      <c r="A312" s="62"/>
      <c r="B312" s="9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63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</row>
    <row r="313" spans="1:51" ht="12.75" customHeight="1" x14ac:dyDescent="0.2">
      <c r="A313" s="62"/>
      <c r="B313" s="9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63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</row>
    <row r="314" spans="1:51" ht="12.75" customHeight="1" x14ac:dyDescent="0.2">
      <c r="A314" s="62"/>
      <c r="B314" s="9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63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</row>
    <row r="315" spans="1:51" ht="12.75" customHeight="1" x14ac:dyDescent="0.2">
      <c r="A315" s="62"/>
      <c r="B315" s="9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63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</row>
    <row r="316" spans="1:51" ht="12.75" customHeight="1" x14ac:dyDescent="0.2">
      <c r="A316" s="62"/>
      <c r="B316" s="9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63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</row>
    <row r="317" spans="1:51" ht="12.75" customHeight="1" x14ac:dyDescent="0.2">
      <c r="A317" s="62"/>
      <c r="B317" s="9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63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</row>
    <row r="318" spans="1:51" ht="12.75" customHeight="1" x14ac:dyDescent="0.2">
      <c r="A318" s="62"/>
      <c r="B318" s="9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63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</row>
    <row r="319" spans="1:51" ht="12.75" customHeight="1" x14ac:dyDescent="0.2">
      <c r="A319" s="62"/>
      <c r="B319" s="9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63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</row>
    <row r="320" spans="1:51" ht="12.75" customHeight="1" x14ac:dyDescent="0.2">
      <c r="A320" s="62"/>
      <c r="B320" s="9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63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</row>
    <row r="321" spans="1:51" ht="12.75" customHeight="1" x14ac:dyDescent="0.2">
      <c r="A321" s="62"/>
      <c r="B321" s="9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63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</row>
    <row r="322" spans="1:51" ht="12.75" customHeight="1" x14ac:dyDescent="0.2">
      <c r="A322" s="62"/>
      <c r="B322" s="9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63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</row>
    <row r="323" spans="1:51" ht="12.75" customHeight="1" x14ac:dyDescent="0.2">
      <c r="A323" s="62"/>
      <c r="B323" s="9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63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</row>
    <row r="324" spans="1:51" ht="12.75" customHeight="1" x14ac:dyDescent="0.2">
      <c r="A324" s="62"/>
      <c r="B324" s="9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63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</row>
    <row r="325" spans="1:51" ht="12.75" customHeight="1" x14ac:dyDescent="0.2">
      <c r="A325" s="62"/>
      <c r="B325" s="9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63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</row>
    <row r="326" spans="1:51" ht="12.75" customHeight="1" x14ac:dyDescent="0.2">
      <c r="A326" s="62"/>
      <c r="B326" s="9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63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</row>
    <row r="327" spans="1:51" ht="12.75" customHeight="1" x14ac:dyDescent="0.2">
      <c r="A327" s="62"/>
      <c r="B327" s="9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63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</row>
    <row r="328" spans="1:51" ht="12.75" customHeight="1" x14ac:dyDescent="0.2">
      <c r="A328" s="62"/>
      <c r="B328" s="9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63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</row>
    <row r="329" spans="1:51" ht="12.75" customHeight="1" x14ac:dyDescent="0.2">
      <c r="A329" s="62"/>
      <c r="B329" s="9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63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</row>
    <row r="330" spans="1:51" ht="12.75" customHeight="1" x14ac:dyDescent="0.2">
      <c r="A330" s="62"/>
      <c r="B330" s="9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63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</row>
    <row r="331" spans="1:51" ht="12.75" customHeight="1" x14ac:dyDescent="0.2">
      <c r="A331" s="62"/>
      <c r="B331" s="9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63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</row>
    <row r="332" spans="1:51" ht="12.75" customHeight="1" x14ac:dyDescent="0.2">
      <c r="A332" s="62"/>
      <c r="B332" s="9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63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</row>
    <row r="333" spans="1:51" ht="12.75" customHeight="1" x14ac:dyDescent="0.2">
      <c r="A333" s="62"/>
      <c r="B333" s="9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63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</row>
    <row r="334" spans="1:51" ht="12.75" customHeight="1" x14ac:dyDescent="0.2">
      <c r="A334" s="62"/>
      <c r="B334" s="9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63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</row>
    <row r="335" spans="1:51" ht="12.75" customHeight="1" x14ac:dyDescent="0.2">
      <c r="A335" s="62"/>
      <c r="B335" s="9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63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</row>
    <row r="336" spans="1:51" ht="12.75" customHeight="1" x14ac:dyDescent="0.2">
      <c r="A336" s="62"/>
      <c r="B336" s="9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63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</row>
    <row r="337" spans="1:51" ht="12.75" customHeight="1" x14ac:dyDescent="0.2">
      <c r="A337" s="62"/>
      <c r="B337" s="9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63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</row>
    <row r="338" spans="1:51" ht="12.75" customHeight="1" x14ac:dyDescent="0.2">
      <c r="A338" s="62"/>
      <c r="B338" s="9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63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</row>
    <row r="339" spans="1:51" ht="12.75" customHeight="1" x14ac:dyDescent="0.2">
      <c r="A339" s="62"/>
      <c r="B339" s="9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63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</row>
    <row r="340" spans="1:51" ht="12.75" customHeight="1" x14ac:dyDescent="0.2">
      <c r="A340" s="62"/>
      <c r="B340" s="9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63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</row>
    <row r="341" spans="1:51" ht="12.75" customHeight="1" x14ac:dyDescent="0.2">
      <c r="A341" s="62"/>
      <c r="B341" s="9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63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</row>
    <row r="342" spans="1:51" ht="12.75" customHeight="1" x14ac:dyDescent="0.2">
      <c r="A342" s="62"/>
      <c r="B342" s="9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63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</row>
    <row r="343" spans="1:51" ht="12.75" customHeight="1" x14ac:dyDescent="0.2">
      <c r="A343" s="62"/>
      <c r="B343" s="9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63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</row>
    <row r="344" spans="1:51" ht="12.75" customHeight="1" x14ac:dyDescent="0.2">
      <c r="A344" s="62"/>
      <c r="B344" s="9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63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</row>
    <row r="345" spans="1:51" ht="12.75" customHeight="1" x14ac:dyDescent="0.2">
      <c r="A345" s="62"/>
      <c r="B345" s="9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63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</row>
    <row r="346" spans="1:51" ht="12.75" customHeight="1" x14ac:dyDescent="0.2">
      <c r="A346" s="62"/>
      <c r="B346" s="9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63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</row>
    <row r="347" spans="1:51" ht="12.75" customHeight="1" x14ac:dyDescent="0.2">
      <c r="A347" s="62"/>
      <c r="B347" s="9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63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</row>
    <row r="348" spans="1:51" ht="12.75" customHeight="1" x14ac:dyDescent="0.2">
      <c r="A348" s="62"/>
      <c r="B348" s="9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63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</row>
    <row r="349" spans="1:51" ht="12.75" customHeight="1" x14ac:dyDescent="0.2">
      <c r="A349" s="62"/>
      <c r="B349" s="9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63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</row>
    <row r="350" spans="1:51" ht="12.75" customHeight="1" x14ac:dyDescent="0.2">
      <c r="A350" s="62"/>
      <c r="B350" s="9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63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</row>
    <row r="351" spans="1:51" ht="12.75" customHeight="1" x14ac:dyDescent="0.2">
      <c r="A351" s="62"/>
      <c r="B351" s="9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63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</row>
    <row r="352" spans="1:51" ht="12.75" customHeight="1" x14ac:dyDescent="0.2">
      <c r="A352" s="62"/>
      <c r="B352" s="9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63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</row>
    <row r="353" spans="1:51" ht="12.75" customHeight="1" x14ac:dyDescent="0.2">
      <c r="A353" s="62"/>
      <c r="B353" s="9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63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</row>
    <row r="354" spans="1:51" ht="12.75" customHeight="1" x14ac:dyDescent="0.2">
      <c r="A354" s="62"/>
      <c r="B354" s="9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63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</row>
    <row r="355" spans="1:51" ht="12.75" customHeight="1" x14ac:dyDescent="0.2">
      <c r="A355" s="62"/>
      <c r="B355" s="9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63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</row>
    <row r="356" spans="1:51" ht="12.75" customHeight="1" x14ac:dyDescent="0.2">
      <c r="A356" s="62"/>
      <c r="B356" s="9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63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</row>
    <row r="357" spans="1:51" ht="12.75" customHeight="1" x14ac:dyDescent="0.2">
      <c r="A357" s="62"/>
      <c r="B357" s="9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63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</row>
    <row r="358" spans="1:51" ht="12.75" customHeight="1" x14ac:dyDescent="0.2">
      <c r="A358" s="62"/>
      <c r="B358" s="9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63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</row>
    <row r="359" spans="1:51" ht="12.75" customHeight="1" x14ac:dyDescent="0.2">
      <c r="A359" s="62"/>
      <c r="B359" s="9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63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</row>
    <row r="360" spans="1:51" ht="12.75" customHeight="1" x14ac:dyDescent="0.2">
      <c r="A360" s="62"/>
      <c r="B360" s="9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63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</row>
    <row r="361" spans="1:51" ht="12.75" customHeight="1" x14ac:dyDescent="0.2">
      <c r="A361" s="62"/>
      <c r="B361" s="9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63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</row>
    <row r="362" spans="1:51" ht="12.75" customHeight="1" x14ac:dyDescent="0.2">
      <c r="A362" s="62"/>
      <c r="B362" s="9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63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</row>
    <row r="363" spans="1:51" ht="12.75" customHeight="1" x14ac:dyDescent="0.2">
      <c r="A363" s="62"/>
      <c r="B363" s="9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63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</row>
    <row r="364" spans="1:51" ht="12.75" customHeight="1" x14ac:dyDescent="0.2">
      <c r="A364" s="62"/>
      <c r="B364" s="9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63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</row>
    <row r="365" spans="1:51" ht="12.75" customHeight="1" x14ac:dyDescent="0.2">
      <c r="A365" s="62"/>
      <c r="B365" s="9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63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</row>
    <row r="366" spans="1:51" ht="12.75" customHeight="1" x14ac:dyDescent="0.2">
      <c r="A366" s="62"/>
      <c r="B366" s="9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63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</row>
    <row r="367" spans="1:51" ht="12.75" customHeight="1" x14ac:dyDescent="0.2">
      <c r="A367" s="62"/>
      <c r="B367" s="9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63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</row>
    <row r="368" spans="1:51" ht="12.75" customHeight="1" x14ac:dyDescent="0.2">
      <c r="A368" s="62"/>
      <c r="B368" s="9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63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</row>
    <row r="369" spans="1:51" ht="12.75" customHeight="1" x14ac:dyDescent="0.2">
      <c r="A369" s="62"/>
      <c r="B369" s="9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63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</row>
    <row r="370" spans="1:51" ht="12.75" customHeight="1" x14ac:dyDescent="0.2">
      <c r="A370" s="62"/>
      <c r="B370" s="9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63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</row>
    <row r="371" spans="1:51" ht="12.75" customHeight="1" x14ac:dyDescent="0.2">
      <c r="A371" s="62"/>
      <c r="B371" s="9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63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</row>
    <row r="372" spans="1:51" ht="12.75" customHeight="1" x14ac:dyDescent="0.2">
      <c r="A372" s="62"/>
      <c r="B372" s="9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63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</row>
    <row r="373" spans="1:51" ht="12.75" customHeight="1" x14ac:dyDescent="0.2">
      <c r="A373" s="62"/>
      <c r="B373" s="9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63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</row>
    <row r="374" spans="1:51" ht="12.75" customHeight="1" x14ac:dyDescent="0.2">
      <c r="A374" s="62"/>
      <c r="B374" s="9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63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</row>
    <row r="375" spans="1:51" ht="12.75" customHeight="1" x14ac:dyDescent="0.2">
      <c r="A375" s="62"/>
      <c r="B375" s="9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63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</row>
    <row r="376" spans="1:51" ht="12.75" customHeight="1" x14ac:dyDescent="0.2">
      <c r="A376" s="62"/>
      <c r="B376" s="9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63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</row>
    <row r="377" spans="1:51" ht="12.75" customHeight="1" x14ac:dyDescent="0.2">
      <c r="A377" s="62"/>
      <c r="B377" s="9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63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</row>
    <row r="378" spans="1:51" ht="12.75" customHeight="1" x14ac:dyDescent="0.2">
      <c r="A378" s="62"/>
      <c r="B378" s="9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63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</row>
    <row r="379" spans="1:51" ht="12.75" customHeight="1" x14ac:dyDescent="0.2">
      <c r="A379" s="62"/>
      <c r="B379" s="9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63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</row>
    <row r="380" spans="1:51" ht="12.75" customHeight="1" x14ac:dyDescent="0.2">
      <c r="A380" s="62"/>
      <c r="B380" s="9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63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</row>
    <row r="381" spans="1:51" ht="12.75" customHeight="1" x14ac:dyDescent="0.2">
      <c r="A381" s="62"/>
      <c r="B381" s="9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63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</row>
    <row r="382" spans="1:51" ht="12.75" customHeight="1" x14ac:dyDescent="0.2">
      <c r="A382" s="62"/>
      <c r="B382" s="9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63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</row>
    <row r="383" spans="1:51" ht="12.75" customHeight="1" x14ac:dyDescent="0.2">
      <c r="A383" s="62"/>
      <c r="B383" s="9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63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</row>
    <row r="384" spans="1:51" ht="12.75" customHeight="1" x14ac:dyDescent="0.2">
      <c r="A384" s="62"/>
      <c r="B384" s="9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63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</row>
    <row r="385" spans="1:51" ht="12.75" customHeight="1" x14ac:dyDescent="0.2">
      <c r="A385" s="62"/>
      <c r="B385" s="9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63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</row>
    <row r="386" spans="1:51" ht="12.75" customHeight="1" x14ac:dyDescent="0.2">
      <c r="A386" s="62"/>
      <c r="B386" s="9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63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</row>
    <row r="387" spans="1:51" ht="12.75" customHeight="1" x14ac:dyDescent="0.2">
      <c r="A387" s="62"/>
      <c r="B387" s="9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63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</row>
    <row r="388" spans="1:51" ht="12.75" customHeight="1" x14ac:dyDescent="0.2">
      <c r="A388" s="62"/>
      <c r="B388" s="9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63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</row>
    <row r="389" spans="1:51" ht="12.75" customHeight="1" x14ac:dyDescent="0.2">
      <c r="A389" s="62"/>
      <c r="B389" s="9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63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</row>
    <row r="390" spans="1:51" ht="12.75" customHeight="1" x14ac:dyDescent="0.2">
      <c r="A390" s="62"/>
      <c r="B390" s="9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63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</row>
    <row r="391" spans="1:51" ht="12.75" customHeight="1" x14ac:dyDescent="0.2">
      <c r="A391" s="62"/>
      <c r="B391" s="9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63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</row>
    <row r="392" spans="1:51" ht="12.75" customHeight="1" x14ac:dyDescent="0.2">
      <c r="A392" s="62"/>
      <c r="B392" s="9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63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</row>
    <row r="393" spans="1:51" ht="12.75" customHeight="1" x14ac:dyDescent="0.2">
      <c r="A393" s="62"/>
      <c r="B393" s="9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63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</row>
    <row r="394" spans="1:51" ht="12.75" customHeight="1" x14ac:dyDescent="0.2">
      <c r="A394" s="62"/>
      <c r="B394" s="9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63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</row>
    <row r="395" spans="1:51" ht="12.75" customHeight="1" x14ac:dyDescent="0.2">
      <c r="A395" s="62"/>
      <c r="B395" s="9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63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</row>
    <row r="396" spans="1:51" ht="12.75" customHeight="1" x14ac:dyDescent="0.2">
      <c r="A396" s="62"/>
      <c r="B396" s="9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63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</row>
    <row r="397" spans="1:51" ht="12.75" customHeight="1" x14ac:dyDescent="0.2">
      <c r="A397" s="62"/>
      <c r="B397" s="9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63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</row>
    <row r="398" spans="1:51" ht="12.75" customHeight="1" x14ac:dyDescent="0.2">
      <c r="A398" s="62"/>
      <c r="B398" s="9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63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</row>
    <row r="399" spans="1:51" ht="12.75" customHeight="1" x14ac:dyDescent="0.2">
      <c r="A399" s="62"/>
      <c r="B399" s="9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63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</row>
    <row r="400" spans="1:51" ht="12.75" customHeight="1" x14ac:dyDescent="0.2">
      <c r="A400" s="62"/>
      <c r="B400" s="9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63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</row>
    <row r="401" spans="1:51" ht="12.75" customHeight="1" x14ac:dyDescent="0.2">
      <c r="A401" s="62"/>
      <c r="B401" s="9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63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</row>
    <row r="402" spans="1:51" ht="12.75" customHeight="1" x14ac:dyDescent="0.2">
      <c r="A402" s="62"/>
      <c r="B402" s="9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63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</row>
    <row r="403" spans="1:51" ht="12.75" customHeight="1" x14ac:dyDescent="0.2">
      <c r="A403" s="62"/>
      <c r="B403" s="9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63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</row>
    <row r="404" spans="1:51" ht="12.75" customHeight="1" x14ac:dyDescent="0.2">
      <c r="A404" s="62"/>
      <c r="B404" s="9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63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</row>
    <row r="405" spans="1:51" ht="12.75" customHeight="1" x14ac:dyDescent="0.2">
      <c r="A405" s="62"/>
      <c r="B405" s="9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63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</row>
    <row r="406" spans="1:51" ht="12.75" customHeight="1" x14ac:dyDescent="0.2">
      <c r="A406" s="62"/>
      <c r="B406" s="9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63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</row>
    <row r="407" spans="1:51" ht="12.75" customHeight="1" x14ac:dyDescent="0.2">
      <c r="A407" s="62"/>
      <c r="B407" s="9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63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</row>
    <row r="408" spans="1:51" ht="12.75" customHeight="1" x14ac:dyDescent="0.2">
      <c r="A408" s="62"/>
      <c r="B408" s="9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63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</row>
    <row r="409" spans="1:51" ht="12.75" customHeight="1" x14ac:dyDescent="0.2">
      <c r="A409" s="62"/>
      <c r="B409" s="9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63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</row>
    <row r="410" spans="1:51" ht="12.75" customHeight="1" x14ac:dyDescent="0.2">
      <c r="A410" s="62"/>
      <c r="B410" s="9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63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</row>
    <row r="411" spans="1:51" ht="12.75" customHeight="1" x14ac:dyDescent="0.2">
      <c r="A411" s="62"/>
      <c r="B411" s="9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63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</row>
    <row r="412" spans="1:51" ht="12.75" customHeight="1" x14ac:dyDescent="0.2">
      <c r="A412" s="62"/>
      <c r="B412" s="9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63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</row>
    <row r="413" spans="1:51" ht="12.75" customHeight="1" x14ac:dyDescent="0.2">
      <c r="A413" s="62"/>
      <c r="B413" s="9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63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</row>
    <row r="414" spans="1:51" ht="12.75" customHeight="1" x14ac:dyDescent="0.2">
      <c r="A414" s="62"/>
      <c r="B414" s="9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63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</row>
    <row r="415" spans="1:51" ht="12.75" customHeight="1" x14ac:dyDescent="0.2">
      <c r="A415" s="62"/>
      <c r="B415" s="9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63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</row>
    <row r="416" spans="1:51" ht="12.75" customHeight="1" x14ac:dyDescent="0.2">
      <c r="A416" s="62"/>
      <c r="B416" s="9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63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</row>
    <row r="417" spans="1:51" ht="12.75" customHeight="1" x14ac:dyDescent="0.2">
      <c r="A417" s="62"/>
      <c r="B417" s="9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63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</row>
    <row r="418" spans="1:51" ht="12.75" customHeight="1" x14ac:dyDescent="0.2">
      <c r="A418" s="62"/>
      <c r="B418" s="9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63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</row>
    <row r="419" spans="1:51" ht="12.75" customHeight="1" x14ac:dyDescent="0.2">
      <c r="A419" s="62"/>
      <c r="B419" s="9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63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</row>
    <row r="420" spans="1:51" ht="12.75" customHeight="1" x14ac:dyDescent="0.2">
      <c r="A420" s="62"/>
      <c r="B420" s="9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63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</row>
    <row r="421" spans="1:51" ht="12.75" customHeight="1" x14ac:dyDescent="0.2">
      <c r="A421" s="62"/>
      <c r="B421" s="9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63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</row>
    <row r="422" spans="1:51" ht="12.75" customHeight="1" x14ac:dyDescent="0.2">
      <c r="A422" s="62"/>
      <c r="B422" s="9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63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</row>
    <row r="423" spans="1:51" ht="12.75" customHeight="1" x14ac:dyDescent="0.2">
      <c r="A423" s="62"/>
      <c r="B423" s="9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63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</row>
    <row r="424" spans="1:51" ht="12.75" customHeight="1" x14ac:dyDescent="0.2">
      <c r="A424" s="62"/>
      <c r="B424" s="9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63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</row>
    <row r="425" spans="1:51" ht="12.75" customHeight="1" x14ac:dyDescent="0.2">
      <c r="A425" s="62"/>
      <c r="B425" s="9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63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</row>
    <row r="426" spans="1:51" ht="12.75" customHeight="1" x14ac:dyDescent="0.2">
      <c r="A426" s="62"/>
      <c r="B426" s="9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63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</row>
    <row r="427" spans="1:51" ht="12.75" customHeight="1" x14ac:dyDescent="0.2">
      <c r="A427" s="62"/>
      <c r="B427" s="9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63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</row>
    <row r="428" spans="1:51" ht="12.75" customHeight="1" x14ac:dyDescent="0.2">
      <c r="A428" s="62"/>
      <c r="B428" s="9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63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</row>
    <row r="429" spans="1:51" ht="12.75" customHeight="1" x14ac:dyDescent="0.2">
      <c r="A429" s="62"/>
      <c r="B429" s="9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63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</row>
    <row r="430" spans="1:51" ht="12.75" customHeight="1" x14ac:dyDescent="0.2">
      <c r="A430" s="62"/>
      <c r="B430" s="9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63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</row>
    <row r="431" spans="1:51" ht="12.75" customHeight="1" x14ac:dyDescent="0.2">
      <c r="A431" s="62"/>
      <c r="B431" s="9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63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</row>
    <row r="432" spans="1:51" ht="12.75" customHeight="1" x14ac:dyDescent="0.2">
      <c r="A432" s="62"/>
      <c r="B432" s="9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63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</row>
    <row r="433" spans="1:51" ht="12.75" customHeight="1" x14ac:dyDescent="0.2">
      <c r="A433" s="62"/>
      <c r="B433" s="9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63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</row>
    <row r="434" spans="1:51" ht="12.75" customHeight="1" x14ac:dyDescent="0.2">
      <c r="A434" s="62"/>
      <c r="B434" s="9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63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</row>
    <row r="435" spans="1:51" ht="12.75" customHeight="1" x14ac:dyDescent="0.2">
      <c r="A435" s="62"/>
      <c r="B435" s="9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63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</row>
    <row r="436" spans="1:51" ht="12.75" customHeight="1" x14ac:dyDescent="0.2">
      <c r="A436" s="62"/>
      <c r="B436" s="9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63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</row>
    <row r="437" spans="1:51" ht="12.75" customHeight="1" x14ac:dyDescent="0.2">
      <c r="A437" s="62"/>
      <c r="B437" s="9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63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</row>
    <row r="438" spans="1:51" ht="12.75" customHeight="1" x14ac:dyDescent="0.2">
      <c r="A438" s="62"/>
      <c r="B438" s="9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63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</row>
    <row r="439" spans="1:51" ht="12.75" customHeight="1" x14ac:dyDescent="0.2">
      <c r="A439" s="62"/>
      <c r="B439" s="9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63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</row>
    <row r="440" spans="1:51" ht="12.75" customHeight="1" x14ac:dyDescent="0.2">
      <c r="A440" s="62"/>
      <c r="B440" s="9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63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</row>
    <row r="441" spans="1:51" ht="12.75" customHeight="1" x14ac:dyDescent="0.2">
      <c r="A441" s="62"/>
      <c r="B441" s="9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63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</row>
    <row r="442" spans="1:51" ht="12.75" customHeight="1" x14ac:dyDescent="0.2">
      <c r="A442" s="62"/>
      <c r="B442" s="9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63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</row>
    <row r="443" spans="1:51" ht="12.75" customHeight="1" x14ac:dyDescent="0.2">
      <c r="A443" s="62"/>
      <c r="B443" s="9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63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</row>
    <row r="444" spans="1:51" ht="12.75" customHeight="1" x14ac:dyDescent="0.2">
      <c r="A444" s="62"/>
      <c r="B444" s="9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63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</row>
    <row r="445" spans="1:51" ht="12.75" customHeight="1" x14ac:dyDescent="0.2">
      <c r="A445" s="62"/>
      <c r="B445" s="9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63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</row>
    <row r="446" spans="1:51" ht="12.75" customHeight="1" x14ac:dyDescent="0.2">
      <c r="A446" s="62"/>
      <c r="B446" s="9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63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</row>
    <row r="447" spans="1:51" ht="12.75" customHeight="1" x14ac:dyDescent="0.2">
      <c r="A447" s="62"/>
      <c r="B447" s="9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63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</row>
    <row r="448" spans="1:51" ht="12.75" customHeight="1" x14ac:dyDescent="0.2">
      <c r="A448" s="62"/>
      <c r="B448" s="9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63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</row>
    <row r="449" spans="1:51" ht="12.75" customHeight="1" x14ac:dyDescent="0.2">
      <c r="A449" s="62"/>
      <c r="B449" s="9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63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</row>
    <row r="450" spans="1:51" ht="12.75" customHeight="1" x14ac:dyDescent="0.2">
      <c r="A450" s="62"/>
      <c r="B450" s="9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63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</row>
    <row r="451" spans="1:51" ht="12.75" customHeight="1" x14ac:dyDescent="0.2">
      <c r="A451" s="62"/>
      <c r="B451" s="9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63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</row>
    <row r="452" spans="1:51" ht="12.75" customHeight="1" x14ac:dyDescent="0.2">
      <c r="A452" s="62"/>
      <c r="B452" s="9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63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</row>
    <row r="453" spans="1:51" ht="12.75" customHeight="1" x14ac:dyDescent="0.2">
      <c r="A453" s="62"/>
      <c r="B453" s="9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63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</row>
    <row r="454" spans="1:51" ht="12.75" customHeight="1" x14ac:dyDescent="0.2">
      <c r="A454" s="62"/>
      <c r="B454" s="9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63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</row>
    <row r="455" spans="1:51" ht="12.75" customHeight="1" x14ac:dyDescent="0.2">
      <c r="A455" s="62"/>
      <c r="B455" s="9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63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</row>
    <row r="456" spans="1:51" ht="12.75" customHeight="1" x14ac:dyDescent="0.2">
      <c r="A456" s="62"/>
      <c r="B456" s="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63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</row>
    <row r="457" spans="1:51" ht="12.75" customHeight="1" x14ac:dyDescent="0.2">
      <c r="A457" s="62"/>
      <c r="B457" s="9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63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</row>
    <row r="458" spans="1:51" ht="12.75" customHeight="1" x14ac:dyDescent="0.2">
      <c r="A458" s="62"/>
      <c r="B458" s="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63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</row>
    <row r="459" spans="1:51" ht="12.75" customHeight="1" x14ac:dyDescent="0.2">
      <c r="A459" s="62"/>
      <c r="B459" s="9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63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</row>
    <row r="460" spans="1:51" ht="12.75" customHeight="1" x14ac:dyDescent="0.2">
      <c r="A460" s="62"/>
      <c r="B460" s="9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63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</row>
    <row r="461" spans="1:51" ht="12.75" customHeight="1" x14ac:dyDescent="0.2">
      <c r="A461" s="62"/>
      <c r="B461" s="9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63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</row>
    <row r="462" spans="1:51" ht="12.75" customHeight="1" x14ac:dyDescent="0.2">
      <c r="A462" s="62"/>
      <c r="B462" s="9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63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</row>
    <row r="463" spans="1:51" ht="12.75" customHeight="1" x14ac:dyDescent="0.2">
      <c r="A463" s="62"/>
      <c r="B463" s="9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63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</row>
    <row r="464" spans="1:51" ht="12.75" customHeight="1" x14ac:dyDescent="0.2">
      <c r="A464" s="62"/>
      <c r="B464" s="9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63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</row>
    <row r="465" spans="1:51" ht="12.75" customHeight="1" x14ac:dyDescent="0.2">
      <c r="A465" s="62"/>
      <c r="B465" s="9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63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</row>
    <row r="466" spans="1:51" ht="12.75" customHeight="1" x14ac:dyDescent="0.2">
      <c r="A466" s="62"/>
      <c r="B466" s="9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63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</row>
    <row r="467" spans="1:51" ht="12.75" customHeight="1" x14ac:dyDescent="0.2">
      <c r="A467" s="62"/>
      <c r="B467" s="9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63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</row>
    <row r="468" spans="1:51" ht="12.75" customHeight="1" x14ac:dyDescent="0.2">
      <c r="A468" s="62"/>
      <c r="B468" s="9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63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</row>
    <row r="469" spans="1:51" ht="12.75" customHeight="1" x14ac:dyDescent="0.2">
      <c r="A469" s="62"/>
      <c r="B469" s="9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63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</row>
    <row r="470" spans="1:51" ht="12.75" customHeight="1" x14ac:dyDescent="0.2">
      <c r="A470" s="62"/>
      <c r="B470" s="9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63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</row>
    <row r="471" spans="1:51" ht="12.75" customHeight="1" x14ac:dyDescent="0.2">
      <c r="A471" s="62"/>
      <c r="B471" s="9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63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</row>
    <row r="472" spans="1:51" ht="12.75" customHeight="1" x14ac:dyDescent="0.2">
      <c r="A472" s="62"/>
      <c r="B472" s="9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63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</row>
    <row r="473" spans="1:51" ht="12.75" customHeight="1" x14ac:dyDescent="0.2">
      <c r="A473" s="62"/>
      <c r="B473" s="9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63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</row>
    <row r="474" spans="1:51" ht="12.75" customHeight="1" x14ac:dyDescent="0.2">
      <c r="A474" s="62"/>
      <c r="B474" s="9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63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</row>
    <row r="475" spans="1:51" ht="12.75" customHeight="1" x14ac:dyDescent="0.2">
      <c r="A475" s="62"/>
      <c r="B475" s="9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63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</row>
    <row r="476" spans="1:51" ht="12.75" customHeight="1" x14ac:dyDescent="0.2">
      <c r="A476" s="62"/>
      <c r="B476" s="9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63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</row>
    <row r="477" spans="1:51" ht="12.75" customHeight="1" x14ac:dyDescent="0.2">
      <c r="A477" s="62"/>
      <c r="B477" s="9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63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</row>
    <row r="478" spans="1:51" ht="12.75" customHeight="1" x14ac:dyDescent="0.2">
      <c r="A478" s="62"/>
      <c r="B478" s="9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63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</row>
    <row r="479" spans="1:51" ht="12.75" customHeight="1" x14ac:dyDescent="0.2">
      <c r="A479" s="62"/>
      <c r="B479" s="9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63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</row>
    <row r="480" spans="1:51" ht="12.75" customHeight="1" x14ac:dyDescent="0.2">
      <c r="A480" s="62"/>
      <c r="B480" s="9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63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</row>
    <row r="481" spans="1:51" ht="12.75" customHeight="1" x14ac:dyDescent="0.2">
      <c r="A481" s="62"/>
      <c r="B481" s="9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63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</row>
    <row r="482" spans="1:51" ht="12.75" customHeight="1" x14ac:dyDescent="0.2">
      <c r="A482" s="62"/>
      <c r="B482" s="9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63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</row>
    <row r="483" spans="1:51" ht="12.75" customHeight="1" x14ac:dyDescent="0.2">
      <c r="A483" s="62"/>
      <c r="B483" s="9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63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</row>
    <row r="484" spans="1:51" ht="12.75" customHeight="1" x14ac:dyDescent="0.2">
      <c r="A484" s="62"/>
      <c r="B484" s="9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63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</row>
    <row r="485" spans="1:51" ht="12.75" customHeight="1" x14ac:dyDescent="0.2">
      <c r="A485" s="62"/>
      <c r="B485" s="9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63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</row>
    <row r="486" spans="1:51" ht="12.75" customHeight="1" x14ac:dyDescent="0.2">
      <c r="A486" s="62"/>
      <c r="B486" s="9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63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</row>
    <row r="487" spans="1:51" ht="12.75" customHeight="1" x14ac:dyDescent="0.2">
      <c r="A487" s="62"/>
      <c r="B487" s="9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63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</row>
    <row r="488" spans="1:51" ht="12.75" customHeight="1" x14ac:dyDescent="0.2">
      <c r="A488" s="62"/>
      <c r="B488" s="9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63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</row>
    <row r="489" spans="1:51" ht="12.75" customHeight="1" x14ac:dyDescent="0.2">
      <c r="A489" s="62"/>
      <c r="B489" s="9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63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</row>
    <row r="490" spans="1:51" ht="12.75" customHeight="1" x14ac:dyDescent="0.2">
      <c r="A490" s="62"/>
      <c r="B490" s="9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63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</row>
    <row r="491" spans="1:51" ht="12.75" customHeight="1" x14ac:dyDescent="0.2">
      <c r="A491" s="62"/>
      <c r="B491" s="9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63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</row>
    <row r="492" spans="1:51" ht="12.75" customHeight="1" x14ac:dyDescent="0.2">
      <c r="A492" s="62"/>
      <c r="B492" s="9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63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</row>
    <row r="493" spans="1:51" ht="12.75" customHeight="1" x14ac:dyDescent="0.2">
      <c r="A493" s="62"/>
      <c r="B493" s="9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63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</row>
    <row r="494" spans="1:51" ht="12.75" customHeight="1" x14ac:dyDescent="0.2">
      <c r="A494" s="62"/>
      <c r="B494" s="9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63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</row>
    <row r="495" spans="1:51" ht="12.75" customHeight="1" x14ac:dyDescent="0.2">
      <c r="A495" s="62"/>
      <c r="B495" s="9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63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</row>
    <row r="496" spans="1:51" ht="12.75" customHeight="1" x14ac:dyDescent="0.2">
      <c r="A496" s="62"/>
      <c r="B496" s="9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63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</row>
    <row r="497" spans="1:51" ht="12.75" customHeight="1" x14ac:dyDescent="0.2">
      <c r="A497" s="62"/>
      <c r="B497" s="9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63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</row>
    <row r="498" spans="1:51" ht="12.75" customHeight="1" x14ac:dyDescent="0.2">
      <c r="A498" s="62"/>
      <c r="B498" s="9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63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</row>
    <row r="499" spans="1:51" ht="12.75" customHeight="1" x14ac:dyDescent="0.2">
      <c r="A499" s="62"/>
      <c r="B499" s="9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63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</row>
    <row r="500" spans="1:51" ht="12.75" customHeight="1" x14ac:dyDescent="0.2">
      <c r="A500" s="62"/>
      <c r="B500" s="9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63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</row>
    <row r="501" spans="1:51" ht="12.75" customHeight="1" x14ac:dyDescent="0.2">
      <c r="A501" s="62"/>
      <c r="B501" s="9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63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</row>
    <row r="502" spans="1:51" ht="12.75" customHeight="1" x14ac:dyDescent="0.2">
      <c r="A502" s="62"/>
      <c r="B502" s="9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63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</row>
    <row r="503" spans="1:51" ht="12.75" customHeight="1" x14ac:dyDescent="0.2">
      <c r="A503" s="62"/>
      <c r="B503" s="9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63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</row>
    <row r="504" spans="1:51" ht="12.75" customHeight="1" x14ac:dyDescent="0.2">
      <c r="A504" s="62"/>
      <c r="B504" s="9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63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</row>
    <row r="505" spans="1:51" ht="12.75" customHeight="1" x14ac:dyDescent="0.2">
      <c r="A505" s="62"/>
      <c r="B505" s="9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63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</row>
    <row r="506" spans="1:51" ht="12.75" customHeight="1" x14ac:dyDescent="0.2">
      <c r="A506" s="62"/>
      <c r="B506" s="9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63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</row>
    <row r="507" spans="1:51" ht="12.75" customHeight="1" x14ac:dyDescent="0.2">
      <c r="A507" s="62"/>
      <c r="B507" s="9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63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</row>
    <row r="508" spans="1:51" ht="12.75" customHeight="1" x14ac:dyDescent="0.2">
      <c r="A508" s="62"/>
      <c r="B508" s="9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63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</row>
    <row r="509" spans="1:51" ht="12.75" customHeight="1" x14ac:dyDescent="0.2">
      <c r="A509" s="62"/>
      <c r="B509" s="9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63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</row>
    <row r="510" spans="1:51" ht="12.75" customHeight="1" x14ac:dyDescent="0.2">
      <c r="A510" s="62"/>
      <c r="B510" s="9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63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</row>
    <row r="511" spans="1:51" ht="12.75" customHeight="1" x14ac:dyDescent="0.2">
      <c r="A511" s="62"/>
      <c r="B511" s="9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63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</row>
    <row r="512" spans="1:51" ht="12.75" customHeight="1" x14ac:dyDescent="0.2">
      <c r="A512" s="62"/>
      <c r="B512" s="9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63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</row>
    <row r="513" spans="1:51" ht="12.75" customHeight="1" x14ac:dyDescent="0.2">
      <c r="A513" s="62"/>
      <c r="B513" s="9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63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</row>
    <row r="514" spans="1:51" ht="12.75" customHeight="1" x14ac:dyDescent="0.2">
      <c r="A514" s="62"/>
      <c r="B514" s="9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63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</row>
    <row r="515" spans="1:51" ht="12.75" customHeight="1" x14ac:dyDescent="0.2">
      <c r="A515" s="62"/>
      <c r="B515" s="9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63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</row>
    <row r="516" spans="1:51" ht="12.75" customHeight="1" x14ac:dyDescent="0.2">
      <c r="A516" s="62"/>
      <c r="B516" s="9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63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</row>
    <row r="517" spans="1:51" ht="12.75" customHeight="1" x14ac:dyDescent="0.2">
      <c r="A517" s="62"/>
      <c r="B517" s="9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63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</row>
    <row r="518" spans="1:51" ht="12.75" customHeight="1" x14ac:dyDescent="0.2">
      <c r="A518" s="62"/>
      <c r="B518" s="9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63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</row>
    <row r="519" spans="1:51" ht="12.75" customHeight="1" x14ac:dyDescent="0.2">
      <c r="A519" s="62"/>
      <c r="B519" s="9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63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</row>
    <row r="520" spans="1:51" ht="12.75" customHeight="1" x14ac:dyDescent="0.2">
      <c r="A520" s="62"/>
      <c r="B520" s="9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63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</row>
    <row r="521" spans="1:51" ht="12.75" customHeight="1" x14ac:dyDescent="0.2">
      <c r="A521" s="62"/>
      <c r="B521" s="9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63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</row>
    <row r="522" spans="1:51" ht="12.75" customHeight="1" x14ac:dyDescent="0.2">
      <c r="A522" s="62"/>
      <c r="B522" s="9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63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</row>
    <row r="523" spans="1:51" ht="12.75" customHeight="1" x14ac:dyDescent="0.2">
      <c r="A523" s="62"/>
      <c r="B523" s="9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63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</row>
    <row r="524" spans="1:51" ht="12.75" customHeight="1" x14ac:dyDescent="0.2">
      <c r="A524" s="62"/>
      <c r="B524" s="9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63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</row>
    <row r="525" spans="1:51" ht="12.75" customHeight="1" x14ac:dyDescent="0.2">
      <c r="A525" s="62"/>
      <c r="B525" s="9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63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</row>
    <row r="526" spans="1:51" ht="12.75" customHeight="1" x14ac:dyDescent="0.2">
      <c r="A526" s="62"/>
      <c r="B526" s="9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63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</row>
    <row r="527" spans="1:51" ht="12.75" customHeight="1" x14ac:dyDescent="0.2">
      <c r="A527" s="62"/>
      <c r="B527" s="9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63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</row>
    <row r="528" spans="1:51" ht="12.75" customHeight="1" x14ac:dyDescent="0.2">
      <c r="A528" s="62"/>
      <c r="B528" s="9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63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</row>
    <row r="529" spans="1:51" ht="12.75" customHeight="1" x14ac:dyDescent="0.2">
      <c r="A529" s="62"/>
      <c r="B529" s="9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63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</row>
    <row r="530" spans="1:51" ht="12.75" customHeight="1" x14ac:dyDescent="0.2">
      <c r="A530" s="62"/>
      <c r="B530" s="9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63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</row>
    <row r="531" spans="1:51" ht="12.75" customHeight="1" x14ac:dyDescent="0.2">
      <c r="A531" s="62"/>
      <c r="B531" s="9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63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</row>
    <row r="532" spans="1:51" ht="12.75" customHeight="1" x14ac:dyDescent="0.2">
      <c r="A532" s="62"/>
      <c r="B532" s="9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63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</row>
    <row r="533" spans="1:51" ht="12.75" customHeight="1" x14ac:dyDescent="0.2">
      <c r="A533" s="62"/>
      <c r="B533" s="9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63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</row>
    <row r="534" spans="1:51" ht="12.75" customHeight="1" x14ac:dyDescent="0.2">
      <c r="A534" s="62"/>
      <c r="B534" s="9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63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</row>
    <row r="535" spans="1:51" ht="12.75" customHeight="1" x14ac:dyDescent="0.2">
      <c r="A535" s="62"/>
      <c r="B535" s="9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63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</row>
    <row r="536" spans="1:51" ht="12.75" customHeight="1" x14ac:dyDescent="0.2">
      <c r="A536" s="62"/>
      <c r="B536" s="9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63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</row>
    <row r="537" spans="1:51" ht="12.75" customHeight="1" x14ac:dyDescent="0.2">
      <c r="A537" s="62"/>
      <c r="B537" s="9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63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</row>
    <row r="538" spans="1:51" ht="12.75" customHeight="1" x14ac:dyDescent="0.2">
      <c r="A538" s="62"/>
      <c r="B538" s="9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63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</row>
    <row r="539" spans="1:51" ht="12.75" customHeight="1" x14ac:dyDescent="0.2">
      <c r="A539" s="62"/>
      <c r="B539" s="9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63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</row>
    <row r="540" spans="1:51" ht="12.75" customHeight="1" x14ac:dyDescent="0.2">
      <c r="A540" s="62"/>
      <c r="B540" s="9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63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</row>
    <row r="541" spans="1:51" ht="12.75" customHeight="1" x14ac:dyDescent="0.2">
      <c r="A541" s="62"/>
      <c r="B541" s="9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63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</row>
    <row r="542" spans="1:51" ht="12.75" customHeight="1" x14ac:dyDescent="0.2">
      <c r="A542" s="62"/>
      <c r="B542" s="9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63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</row>
    <row r="543" spans="1:51" ht="12.75" customHeight="1" x14ac:dyDescent="0.2">
      <c r="A543" s="62"/>
      <c r="B543" s="9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63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</row>
    <row r="544" spans="1:51" ht="12.75" customHeight="1" x14ac:dyDescent="0.2">
      <c r="A544" s="62"/>
      <c r="B544" s="9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63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</row>
    <row r="545" spans="1:51" ht="12.75" customHeight="1" x14ac:dyDescent="0.2">
      <c r="A545" s="62"/>
      <c r="B545" s="9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63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</row>
    <row r="546" spans="1:51" ht="12.75" customHeight="1" x14ac:dyDescent="0.2">
      <c r="A546" s="62"/>
      <c r="B546" s="9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63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</row>
    <row r="547" spans="1:51" ht="12.75" customHeight="1" x14ac:dyDescent="0.2">
      <c r="A547" s="62"/>
      <c r="B547" s="9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63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</row>
    <row r="548" spans="1:51" ht="12.75" customHeight="1" x14ac:dyDescent="0.2">
      <c r="A548" s="62"/>
      <c r="B548" s="9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63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</row>
    <row r="549" spans="1:51" ht="12.75" customHeight="1" x14ac:dyDescent="0.2">
      <c r="A549" s="62"/>
      <c r="B549" s="9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63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</row>
    <row r="550" spans="1:51" ht="12.75" customHeight="1" x14ac:dyDescent="0.2">
      <c r="A550" s="62"/>
      <c r="B550" s="9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63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</row>
    <row r="551" spans="1:51" ht="12.75" customHeight="1" x14ac:dyDescent="0.2">
      <c r="A551" s="62"/>
      <c r="B551" s="9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63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</row>
    <row r="552" spans="1:51" ht="12.75" customHeight="1" x14ac:dyDescent="0.2">
      <c r="A552" s="62"/>
      <c r="B552" s="9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63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</row>
    <row r="553" spans="1:51" ht="12.75" customHeight="1" x14ac:dyDescent="0.2">
      <c r="A553" s="62"/>
      <c r="B553" s="9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63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</row>
    <row r="554" spans="1:51" ht="12.75" customHeight="1" x14ac:dyDescent="0.2">
      <c r="A554" s="62"/>
      <c r="B554" s="9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63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</row>
    <row r="555" spans="1:51" ht="12.75" customHeight="1" x14ac:dyDescent="0.2">
      <c r="A555" s="62"/>
      <c r="B555" s="9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63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</row>
    <row r="556" spans="1:51" ht="12.75" customHeight="1" x14ac:dyDescent="0.2">
      <c r="A556" s="62"/>
      <c r="B556" s="9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63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</row>
    <row r="557" spans="1:51" ht="12.75" customHeight="1" x14ac:dyDescent="0.2">
      <c r="A557" s="62"/>
      <c r="B557" s="9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63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</row>
    <row r="558" spans="1:51" ht="12.75" customHeight="1" x14ac:dyDescent="0.2">
      <c r="A558" s="62"/>
      <c r="B558" s="9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63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</row>
    <row r="559" spans="1:51" ht="12.75" customHeight="1" x14ac:dyDescent="0.2">
      <c r="A559" s="62"/>
      <c r="B559" s="9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63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</row>
    <row r="560" spans="1:51" ht="12.75" customHeight="1" x14ac:dyDescent="0.2">
      <c r="A560" s="62"/>
      <c r="B560" s="9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63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</row>
    <row r="561" spans="1:51" ht="12.75" customHeight="1" x14ac:dyDescent="0.2">
      <c r="A561" s="62"/>
      <c r="B561" s="9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63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</row>
    <row r="562" spans="1:51" ht="12.75" customHeight="1" x14ac:dyDescent="0.2">
      <c r="A562" s="62"/>
      <c r="B562" s="9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63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</row>
    <row r="563" spans="1:51" ht="12.75" customHeight="1" x14ac:dyDescent="0.2">
      <c r="A563" s="62"/>
      <c r="B563" s="9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63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</row>
    <row r="564" spans="1:51" ht="12.75" customHeight="1" x14ac:dyDescent="0.2">
      <c r="A564" s="62"/>
      <c r="B564" s="9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63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</row>
    <row r="565" spans="1:51" ht="12.75" customHeight="1" x14ac:dyDescent="0.2">
      <c r="A565" s="62"/>
      <c r="B565" s="9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63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</row>
    <row r="566" spans="1:51" ht="12.75" customHeight="1" x14ac:dyDescent="0.2">
      <c r="A566" s="62"/>
      <c r="B566" s="9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63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</row>
    <row r="567" spans="1:51" ht="12.75" customHeight="1" x14ac:dyDescent="0.2">
      <c r="A567" s="62"/>
      <c r="B567" s="9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63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</row>
    <row r="568" spans="1:51" ht="12.75" customHeight="1" x14ac:dyDescent="0.2">
      <c r="A568" s="62"/>
      <c r="B568" s="9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63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</row>
    <row r="569" spans="1:51" ht="12.75" customHeight="1" x14ac:dyDescent="0.2">
      <c r="A569" s="62"/>
      <c r="B569" s="9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63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</row>
    <row r="570" spans="1:51" ht="12.75" customHeight="1" x14ac:dyDescent="0.2">
      <c r="A570" s="62"/>
      <c r="B570" s="9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63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</row>
    <row r="571" spans="1:51" ht="12.75" customHeight="1" x14ac:dyDescent="0.2">
      <c r="A571" s="62"/>
      <c r="B571" s="9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63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</row>
    <row r="572" spans="1:51" ht="12.75" customHeight="1" x14ac:dyDescent="0.2">
      <c r="A572" s="62"/>
      <c r="B572" s="9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63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</row>
    <row r="573" spans="1:51" ht="12.75" customHeight="1" x14ac:dyDescent="0.2">
      <c r="A573" s="62"/>
      <c r="B573" s="9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63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</row>
    <row r="574" spans="1:51" ht="12.75" customHeight="1" x14ac:dyDescent="0.2">
      <c r="A574" s="62"/>
      <c r="B574" s="9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63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</row>
    <row r="575" spans="1:51" ht="12.75" customHeight="1" x14ac:dyDescent="0.2">
      <c r="A575" s="62"/>
      <c r="B575" s="9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63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</row>
    <row r="576" spans="1:51" ht="12.75" customHeight="1" x14ac:dyDescent="0.2">
      <c r="A576" s="62"/>
      <c r="B576" s="9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63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</row>
    <row r="577" spans="1:51" ht="12.75" customHeight="1" x14ac:dyDescent="0.2">
      <c r="A577" s="62"/>
      <c r="B577" s="9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63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</row>
    <row r="578" spans="1:51" ht="12.75" customHeight="1" x14ac:dyDescent="0.2">
      <c r="A578" s="62"/>
      <c r="B578" s="9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63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</row>
    <row r="579" spans="1:51" ht="12.75" customHeight="1" x14ac:dyDescent="0.2">
      <c r="A579" s="62"/>
      <c r="B579" s="9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63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</row>
    <row r="580" spans="1:51" ht="12.75" customHeight="1" x14ac:dyDescent="0.2">
      <c r="A580" s="62"/>
      <c r="B580" s="9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63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</row>
    <row r="581" spans="1:51" ht="12.75" customHeight="1" x14ac:dyDescent="0.2">
      <c r="A581" s="62"/>
      <c r="B581" s="9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63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</row>
    <row r="582" spans="1:51" ht="12.75" customHeight="1" x14ac:dyDescent="0.2">
      <c r="A582" s="62"/>
      <c r="B582" s="9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63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</row>
    <row r="583" spans="1:51" ht="12.75" customHeight="1" x14ac:dyDescent="0.2">
      <c r="A583" s="62"/>
      <c r="B583" s="9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63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</row>
    <row r="584" spans="1:51" ht="12.75" customHeight="1" x14ac:dyDescent="0.2">
      <c r="A584" s="62"/>
      <c r="B584" s="9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63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</row>
    <row r="585" spans="1:51" ht="12.75" customHeight="1" x14ac:dyDescent="0.2">
      <c r="A585" s="62"/>
      <c r="B585" s="9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63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</row>
    <row r="586" spans="1:51" ht="12.75" customHeight="1" x14ac:dyDescent="0.2">
      <c r="A586" s="62"/>
      <c r="B586" s="9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63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</row>
    <row r="587" spans="1:51" ht="12.75" customHeight="1" x14ac:dyDescent="0.2">
      <c r="A587" s="62"/>
      <c r="B587" s="9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63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</row>
    <row r="588" spans="1:51" ht="12.75" customHeight="1" x14ac:dyDescent="0.2">
      <c r="A588" s="62"/>
      <c r="B588" s="9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63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</row>
    <row r="589" spans="1:51" ht="12.75" customHeight="1" x14ac:dyDescent="0.2">
      <c r="A589" s="62"/>
      <c r="B589" s="9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63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</row>
    <row r="590" spans="1:51" ht="12.75" customHeight="1" x14ac:dyDescent="0.2">
      <c r="A590" s="62"/>
      <c r="B590" s="9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63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</row>
    <row r="591" spans="1:51" ht="12.75" customHeight="1" x14ac:dyDescent="0.2">
      <c r="A591" s="62"/>
      <c r="B591" s="9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63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</row>
    <row r="592" spans="1:51" ht="12.75" customHeight="1" x14ac:dyDescent="0.2">
      <c r="A592" s="62"/>
      <c r="B592" s="9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63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</row>
    <row r="593" spans="1:51" ht="12.75" customHeight="1" x14ac:dyDescent="0.2">
      <c r="A593" s="62"/>
      <c r="B593" s="9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63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</row>
    <row r="594" spans="1:51" ht="12.75" customHeight="1" x14ac:dyDescent="0.2">
      <c r="A594" s="62"/>
      <c r="B594" s="9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63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</row>
    <row r="595" spans="1:51" ht="12.75" customHeight="1" x14ac:dyDescent="0.2">
      <c r="A595" s="62"/>
      <c r="B595" s="9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63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</row>
    <row r="596" spans="1:51" ht="12.75" customHeight="1" x14ac:dyDescent="0.2">
      <c r="A596" s="62"/>
      <c r="B596" s="9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63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</row>
    <row r="597" spans="1:51" ht="12.75" customHeight="1" x14ac:dyDescent="0.2">
      <c r="A597" s="62"/>
      <c r="B597" s="9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63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</row>
    <row r="598" spans="1:51" ht="12.75" customHeight="1" x14ac:dyDescent="0.2">
      <c r="A598" s="62"/>
      <c r="B598" s="9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63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</row>
    <row r="599" spans="1:51" ht="12.75" customHeight="1" x14ac:dyDescent="0.2">
      <c r="A599" s="62"/>
      <c r="B599" s="9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63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</row>
    <row r="600" spans="1:51" ht="12.75" customHeight="1" x14ac:dyDescent="0.2">
      <c r="A600" s="62"/>
      <c r="B600" s="9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63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</row>
    <row r="601" spans="1:51" ht="12.75" customHeight="1" x14ac:dyDescent="0.2">
      <c r="A601" s="62"/>
      <c r="B601" s="9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63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</row>
    <row r="602" spans="1:51" ht="12.75" customHeight="1" x14ac:dyDescent="0.2">
      <c r="A602" s="62"/>
      <c r="B602" s="9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63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</row>
    <row r="603" spans="1:51" ht="12.75" customHeight="1" x14ac:dyDescent="0.2">
      <c r="A603" s="62"/>
      <c r="B603" s="9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63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</row>
    <row r="604" spans="1:51" ht="12.75" customHeight="1" x14ac:dyDescent="0.2">
      <c r="A604" s="62"/>
      <c r="B604" s="9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63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</row>
    <row r="605" spans="1:51" ht="12.75" customHeight="1" x14ac:dyDescent="0.2">
      <c r="A605" s="62"/>
      <c r="B605" s="9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63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</row>
    <row r="606" spans="1:51" ht="12.75" customHeight="1" x14ac:dyDescent="0.2">
      <c r="A606" s="62"/>
      <c r="B606" s="9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63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</row>
    <row r="607" spans="1:51" ht="12.75" customHeight="1" x14ac:dyDescent="0.2">
      <c r="A607" s="62"/>
      <c r="B607" s="9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63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</row>
    <row r="608" spans="1:51" ht="12.75" customHeight="1" x14ac:dyDescent="0.2">
      <c r="A608" s="62"/>
      <c r="B608" s="9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63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</row>
    <row r="609" spans="1:51" ht="12.75" customHeight="1" x14ac:dyDescent="0.2">
      <c r="A609" s="62"/>
      <c r="B609" s="9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63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</row>
    <row r="610" spans="1:51" ht="12.75" customHeight="1" x14ac:dyDescent="0.2">
      <c r="A610" s="62"/>
      <c r="B610" s="9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63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</row>
    <row r="611" spans="1:51" ht="12.75" customHeight="1" x14ac:dyDescent="0.2">
      <c r="A611" s="62"/>
      <c r="B611" s="9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63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</row>
    <row r="612" spans="1:51" ht="12.75" customHeight="1" x14ac:dyDescent="0.2">
      <c r="A612" s="62"/>
      <c r="B612" s="9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63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</row>
    <row r="613" spans="1:51" ht="12.75" customHeight="1" x14ac:dyDescent="0.2">
      <c r="A613" s="62"/>
      <c r="B613" s="9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63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</row>
    <row r="614" spans="1:51" ht="12.75" customHeight="1" x14ac:dyDescent="0.2">
      <c r="A614" s="62"/>
      <c r="B614" s="9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63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</row>
    <row r="615" spans="1:51" ht="12.75" customHeight="1" x14ac:dyDescent="0.2">
      <c r="A615" s="62"/>
      <c r="B615" s="9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63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</row>
    <row r="616" spans="1:51" ht="12.75" customHeight="1" x14ac:dyDescent="0.2">
      <c r="A616" s="62"/>
      <c r="B616" s="9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63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</row>
    <row r="617" spans="1:51" ht="12.75" customHeight="1" x14ac:dyDescent="0.2">
      <c r="A617" s="62"/>
      <c r="B617" s="9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63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</row>
    <row r="618" spans="1:51" ht="12.75" customHeight="1" x14ac:dyDescent="0.2">
      <c r="A618" s="62"/>
      <c r="B618" s="9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63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</row>
    <row r="619" spans="1:51" ht="12.75" customHeight="1" x14ac:dyDescent="0.2">
      <c r="A619" s="62"/>
      <c r="B619" s="9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63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</row>
    <row r="620" spans="1:51" ht="12.75" customHeight="1" x14ac:dyDescent="0.2">
      <c r="A620" s="62"/>
      <c r="B620" s="9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63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</row>
    <row r="621" spans="1:51" ht="12.75" customHeight="1" x14ac:dyDescent="0.2">
      <c r="A621" s="62"/>
      <c r="B621" s="9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63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</row>
    <row r="622" spans="1:51" ht="12.75" customHeight="1" x14ac:dyDescent="0.2">
      <c r="A622" s="62"/>
      <c r="B622" s="9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63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</row>
    <row r="623" spans="1:51" ht="12.75" customHeight="1" x14ac:dyDescent="0.2">
      <c r="A623" s="62"/>
      <c r="B623" s="9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63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</row>
    <row r="624" spans="1:51" ht="12.75" customHeight="1" x14ac:dyDescent="0.2">
      <c r="A624" s="62"/>
      <c r="B624" s="9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63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</row>
    <row r="625" spans="1:51" ht="12.75" customHeight="1" x14ac:dyDescent="0.2">
      <c r="A625" s="62"/>
      <c r="B625" s="9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63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</row>
    <row r="626" spans="1:51" ht="12.75" customHeight="1" x14ac:dyDescent="0.2">
      <c r="A626" s="62"/>
      <c r="B626" s="9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63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</row>
    <row r="627" spans="1:51" ht="12.75" customHeight="1" x14ac:dyDescent="0.2">
      <c r="A627" s="62"/>
      <c r="B627" s="9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63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</row>
    <row r="628" spans="1:51" ht="12.75" customHeight="1" x14ac:dyDescent="0.2">
      <c r="A628" s="62"/>
      <c r="B628" s="9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63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</row>
    <row r="629" spans="1:51" ht="12.75" customHeight="1" x14ac:dyDescent="0.2">
      <c r="A629" s="62"/>
      <c r="B629" s="9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63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</row>
    <row r="630" spans="1:51" ht="12.75" customHeight="1" x14ac:dyDescent="0.2">
      <c r="A630" s="62"/>
      <c r="B630" s="9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63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</row>
    <row r="631" spans="1:51" ht="12.75" customHeight="1" x14ac:dyDescent="0.2">
      <c r="A631" s="62"/>
      <c r="B631" s="9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63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</row>
    <row r="632" spans="1:51" ht="12.75" customHeight="1" x14ac:dyDescent="0.2">
      <c r="A632" s="62"/>
      <c r="B632" s="9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63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</row>
    <row r="633" spans="1:51" ht="12.75" customHeight="1" x14ac:dyDescent="0.2">
      <c r="A633" s="62"/>
      <c r="B633" s="9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63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</row>
    <row r="634" spans="1:51" ht="12.75" customHeight="1" x14ac:dyDescent="0.2">
      <c r="A634" s="62"/>
      <c r="B634" s="9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63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</row>
    <row r="635" spans="1:51" ht="12.75" customHeight="1" x14ac:dyDescent="0.2">
      <c r="A635" s="62"/>
      <c r="B635" s="9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63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</row>
    <row r="636" spans="1:51" ht="12.75" customHeight="1" x14ac:dyDescent="0.2">
      <c r="A636" s="62"/>
      <c r="B636" s="9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63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</row>
    <row r="637" spans="1:51" ht="12.75" customHeight="1" x14ac:dyDescent="0.2">
      <c r="A637" s="62"/>
      <c r="B637" s="9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63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</row>
    <row r="638" spans="1:51" ht="12.75" customHeight="1" x14ac:dyDescent="0.2">
      <c r="A638" s="62"/>
      <c r="B638" s="9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63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</row>
    <row r="639" spans="1:51" ht="12.75" customHeight="1" x14ac:dyDescent="0.2">
      <c r="A639" s="62"/>
      <c r="B639" s="9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63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</row>
    <row r="640" spans="1:51" ht="12.75" customHeight="1" x14ac:dyDescent="0.2">
      <c r="A640" s="62"/>
      <c r="B640" s="9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63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</row>
    <row r="641" spans="1:51" ht="12.75" customHeight="1" x14ac:dyDescent="0.2">
      <c r="A641" s="62"/>
      <c r="B641" s="9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63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</row>
    <row r="642" spans="1:51" ht="12.75" customHeight="1" x14ac:dyDescent="0.2">
      <c r="A642" s="62"/>
      <c r="B642" s="9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63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</row>
    <row r="643" spans="1:51" ht="12.75" customHeight="1" x14ac:dyDescent="0.2">
      <c r="A643" s="62"/>
      <c r="B643" s="9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63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</row>
    <row r="644" spans="1:51" ht="12.75" customHeight="1" x14ac:dyDescent="0.2">
      <c r="A644" s="62"/>
      <c r="B644" s="9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63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</row>
    <row r="645" spans="1:51" ht="12.75" customHeight="1" x14ac:dyDescent="0.2">
      <c r="A645" s="62"/>
      <c r="B645" s="9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63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</row>
    <row r="646" spans="1:51" ht="12.75" customHeight="1" x14ac:dyDescent="0.2">
      <c r="A646" s="62"/>
      <c r="B646" s="9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63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</row>
    <row r="647" spans="1:51" ht="12.75" customHeight="1" x14ac:dyDescent="0.2">
      <c r="A647" s="62"/>
      <c r="B647" s="9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63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</row>
    <row r="648" spans="1:51" ht="12.75" customHeight="1" x14ac:dyDescent="0.2">
      <c r="A648" s="62"/>
      <c r="B648" s="9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63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</row>
    <row r="649" spans="1:51" ht="12.75" customHeight="1" x14ac:dyDescent="0.2">
      <c r="A649" s="62"/>
      <c r="B649" s="9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63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</row>
    <row r="650" spans="1:51" ht="12.75" customHeight="1" x14ac:dyDescent="0.2">
      <c r="A650" s="62"/>
      <c r="B650" s="9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63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</row>
    <row r="651" spans="1:51" ht="12.75" customHeight="1" x14ac:dyDescent="0.2">
      <c r="A651" s="62"/>
      <c r="B651" s="9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63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</row>
    <row r="652" spans="1:51" ht="12.75" customHeight="1" x14ac:dyDescent="0.2">
      <c r="A652" s="62"/>
      <c r="B652" s="9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63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</row>
    <row r="653" spans="1:51" ht="12.75" customHeight="1" x14ac:dyDescent="0.2">
      <c r="A653" s="62"/>
      <c r="B653" s="9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63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</row>
    <row r="654" spans="1:51" ht="12.75" customHeight="1" x14ac:dyDescent="0.2">
      <c r="A654" s="62"/>
      <c r="B654" s="9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63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</row>
    <row r="655" spans="1:51" ht="12.75" customHeight="1" x14ac:dyDescent="0.2">
      <c r="A655" s="62"/>
      <c r="B655" s="9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63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</row>
    <row r="656" spans="1:51" ht="12.75" customHeight="1" x14ac:dyDescent="0.2">
      <c r="A656" s="62"/>
      <c r="B656" s="9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63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</row>
    <row r="657" spans="1:51" ht="12.75" customHeight="1" x14ac:dyDescent="0.2">
      <c r="A657" s="62"/>
      <c r="B657" s="9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63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</row>
    <row r="658" spans="1:51" ht="12.75" customHeight="1" x14ac:dyDescent="0.2">
      <c r="A658" s="62"/>
      <c r="B658" s="9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63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</row>
    <row r="659" spans="1:51" ht="12.75" customHeight="1" x14ac:dyDescent="0.2">
      <c r="A659" s="62"/>
      <c r="B659" s="9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63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</row>
    <row r="660" spans="1:51" ht="12.75" customHeight="1" x14ac:dyDescent="0.2">
      <c r="A660" s="62"/>
      <c r="B660" s="9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63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</row>
    <row r="661" spans="1:51" ht="12.75" customHeight="1" x14ac:dyDescent="0.2">
      <c r="A661" s="62"/>
      <c r="B661" s="9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63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</row>
    <row r="662" spans="1:51" ht="12.75" customHeight="1" x14ac:dyDescent="0.2">
      <c r="A662" s="62"/>
      <c r="B662" s="9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63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</row>
    <row r="663" spans="1:51" ht="12.75" customHeight="1" x14ac:dyDescent="0.2">
      <c r="A663" s="62"/>
      <c r="B663" s="9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63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</row>
    <row r="664" spans="1:51" ht="12.75" customHeight="1" x14ac:dyDescent="0.2">
      <c r="A664" s="62"/>
      <c r="B664" s="9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63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</row>
    <row r="665" spans="1:51" ht="12.75" customHeight="1" x14ac:dyDescent="0.2">
      <c r="A665" s="62"/>
      <c r="B665" s="9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63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</row>
    <row r="666" spans="1:51" ht="12.75" customHeight="1" x14ac:dyDescent="0.2">
      <c r="A666" s="62"/>
      <c r="B666" s="9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63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</row>
    <row r="667" spans="1:51" ht="12.75" customHeight="1" x14ac:dyDescent="0.2">
      <c r="A667" s="62"/>
      <c r="B667" s="9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63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</row>
    <row r="668" spans="1:51" ht="12.75" customHeight="1" x14ac:dyDescent="0.2">
      <c r="A668" s="62"/>
      <c r="B668" s="9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63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</row>
    <row r="669" spans="1:51" ht="12.75" customHeight="1" x14ac:dyDescent="0.2">
      <c r="A669" s="62"/>
      <c r="B669" s="9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63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</row>
    <row r="670" spans="1:51" ht="12.75" customHeight="1" x14ac:dyDescent="0.2">
      <c r="A670" s="62"/>
      <c r="B670" s="9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63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</row>
    <row r="671" spans="1:51" ht="12.75" customHeight="1" x14ac:dyDescent="0.2">
      <c r="A671" s="62"/>
      <c r="B671" s="9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63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</row>
    <row r="672" spans="1:51" ht="12.75" customHeight="1" x14ac:dyDescent="0.2">
      <c r="A672" s="62"/>
      <c r="B672" s="9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63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</row>
    <row r="673" spans="1:51" ht="12.75" customHeight="1" x14ac:dyDescent="0.2">
      <c r="A673" s="62"/>
      <c r="B673" s="9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63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</row>
    <row r="674" spans="1:51" ht="12.75" customHeight="1" x14ac:dyDescent="0.2">
      <c r="A674" s="62"/>
      <c r="B674" s="9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63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</row>
    <row r="675" spans="1:51" ht="12.75" customHeight="1" x14ac:dyDescent="0.2">
      <c r="A675" s="62"/>
      <c r="B675" s="9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63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</row>
    <row r="676" spans="1:51" ht="12.75" customHeight="1" x14ac:dyDescent="0.2">
      <c r="A676" s="62"/>
      <c r="B676" s="9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63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</row>
    <row r="677" spans="1:51" ht="12.75" customHeight="1" x14ac:dyDescent="0.2">
      <c r="A677" s="62"/>
      <c r="B677" s="9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63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</row>
    <row r="678" spans="1:51" ht="12.75" customHeight="1" x14ac:dyDescent="0.2">
      <c r="A678" s="62"/>
      <c r="B678" s="9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63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</row>
    <row r="679" spans="1:51" ht="12.75" customHeight="1" x14ac:dyDescent="0.2">
      <c r="A679" s="62"/>
      <c r="B679" s="9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63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</row>
    <row r="680" spans="1:51" ht="12.75" customHeight="1" x14ac:dyDescent="0.2">
      <c r="A680" s="62"/>
      <c r="B680" s="9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63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</row>
    <row r="681" spans="1:51" ht="12.75" customHeight="1" x14ac:dyDescent="0.2">
      <c r="A681" s="62"/>
      <c r="B681" s="9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63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</row>
    <row r="682" spans="1:51" ht="12.75" customHeight="1" x14ac:dyDescent="0.2">
      <c r="A682" s="62"/>
      <c r="B682" s="9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63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</row>
    <row r="683" spans="1:51" ht="12.75" customHeight="1" x14ac:dyDescent="0.2">
      <c r="A683" s="62"/>
      <c r="B683" s="9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63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</row>
    <row r="684" spans="1:51" ht="12.75" customHeight="1" x14ac:dyDescent="0.2">
      <c r="A684" s="62"/>
      <c r="B684" s="9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63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</row>
    <row r="685" spans="1:51" ht="12.75" customHeight="1" x14ac:dyDescent="0.2">
      <c r="A685" s="62"/>
      <c r="B685" s="9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63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</row>
    <row r="686" spans="1:51" ht="12.75" customHeight="1" x14ac:dyDescent="0.2">
      <c r="A686" s="62"/>
      <c r="B686" s="9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63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</row>
    <row r="687" spans="1:51" ht="12.75" customHeight="1" x14ac:dyDescent="0.2">
      <c r="A687" s="62"/>
      <c r="B687" s="9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63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</row>
    <row r="688" spans="1:51" ht="12.75" customHeight="1" x14ac:dyDescent="0.2">
      <c r="A688" s="62"/>
      <c r="B688" s="9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63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</row>
    <row r="689" spans="1:51" ht="12.75" customHeight="1" x14ac:dyDescent="0.2">
      <c r="A689" s="62"/>
      <c r="B689" s="9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63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</row>
    <row r="690" spans="1:51" ht="12.75" customHeight="1" x14ac:dyDescent="0.2">
      <c r="A690" s="62"/>
      <c r="B690" s="9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63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</row>
    <row r="691" spans="1:51" ht="12.75" customHeight="1" x14ac:dyDescent="0.2">
      <c r="A691" s="62"/>
      <c r="B691" s="9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63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</row>
    <row r="692" spans="1:51" ht="12.75" customHeight="1" x14ac:dyDescent="0.2">
      <c r="A692" s="62"/>
      <c r="B692" s="9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63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</row>
    <row r="693" spans="1:51" ht="12.75" customHeight="1" x14ac:dyDescent="0.2">
      <c r="A693" s="62"/>
      <c r="B693" s="9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63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</row>
    <row r="694" spans="1:51" ht="12.75" customHeight="1" x14ac:dyDescent="0.2">
      <c r="A694" s="62"/>
      <c r="B694" s="9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63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</row>
    <row r="695" spans="1:51" ht="12.75" customHeight="1" x14ac:dyDescent="0.2">
      <c r="A695" s="62"/>
      <c r="B695" s="9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63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</row>
    <row r="696" spans="1:51" ht="12.75" customHeight="1" x14ac:dyDescent="0.2">
      <c r="A696" s="62"/>
      <c r="B696" s="9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63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</row>
    <row r="697" spans="1:51" ht="12.75" customHeight="1" x14ac:dyDescent="0.2">
      <c r="A697" s="62"/>
      <c r="B697" s="9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63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</row>
    <row r="698" spans="1:51" ht="12.75" customHeight="1" x14ac:dyDescent="0.2">
      <c r="A698" s="62"/>
      <c r="B698" s="9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63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</row>
    <row r="699" spans="1:51" ht="12.75" customHeight="1" x14ac:dyDescent="0.2">
      <c r="A699" s="62"/>
      <c r="B699" s="9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63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</row>
    <row r="700" spans="1:51" ht="12.75" customHeight="1" x14ac:dyDescent="0.2">
      <c r="A700" s="62"/>
      <c r="B700" s="9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63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</row>
    <row r="701" spans="1:51" ht="12.75" customHeight="1" x14ac:dyDescent="0.2">
      <c r="A701" s="62"/>
      <c r="B701" s="9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63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</row>
    <row r="702" spans="1:51" ht="12.75" customHeight="1" x14ac:dyDescent="0.2">
      <c r="A702" s="62"/>
      <c r="B702" s="9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63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</row>
    <row r="703" spans="1:51" ht="12.75" customHeight="1" x14ac:dyDescent="0.2">
      <c r="A703" s="62"/>
      <c r="B703" s="9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63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</row>
    <row r="704" spans="1:51" ht="12.75" customHeight="1" x14ac:dyDescent="0.2">
      <c r="A704" s="62"/>
      <c r="B704" s="9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63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</row>
    <row r="705" spans="1:51" ht="12.75" customHeight="1" x14ac:dyDescent="0.2">
      <c r="A705" s="62"/>
      <c r="B705" s="9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63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</row>
    <row r="706" spans="1:51" ht="12.75" customHeight="1" x14ac:dyDescent="0.2">
      <c r="A706" s="62"/>
      <c r="B706" s="9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63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</row>
    <row r="707" spans="1:51" ht="12.75" customHeight="1" x14ac:dyDescent="0.2">
      <c r="A707" s="62"/>
      <c r="B707" s="9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63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</row>
    <row r="708" spans="1:51" ht="12.75" customHeight="1" x14ac:dyDescent="0.2">
      <c r="A708" s="62"/>
      <c r="B708" s="9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63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</row>
    <row r="709" spans="1:51" ht="12.75" customHeight="1" x14ac:dyDescent="0.2">
      <c r="A709" s="62"/>
      <c r="B709" s="9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63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</row>
    <row r="710" spans="1:51" ht="12.75" customHeight="1" x14ac:dyDescent="0.2">
      <c r="A710" s="62"/>
      <c r="B710" s="9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63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</row>
    <row r="711" spans="1:51" ht="12.75" customHeight="1" x14ac:dyDescent="0.2">
      <c r="A711" s="62"/>
      <c r="B711" s="9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63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</row>
    <row r="712" spans="1:51" ht="12.75" customHeight="1" x14ac:dyDescent="0.2">
      <c r="A712" s="62"/>
      <c r="B712" s="9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63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</row>
    <row r="713" spans="1:51" ht="12.75" customHeight="1" x14ac:dyDescent="0.2">
      <c r="A713" s="62"/>
      <c r="B713" s="9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63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</row>
    <row r="714" spans="1:51" ht="12.75" customHeight="1" x14ac:dyDescent="0.2">
      <c r="A714" s="62"/>
      <c r="B714" s="9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63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</row>
    <row r="715" spans="1:51" ht="12.75" customHeight="1" x14ac:dyDescent="0.2">
      <c r="A715" s="62"/>
      <c r="B715" s="9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63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</row>
    <row r="716" spans="1:51" ht="12.75" customHeight="1" x14ac:dyDescent="0.2">
      <c r="A716" s="62"/>
      <c r="B716" s="9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63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</row>
    <row r="717" spans="1:51" ht="12.75" customHeight="1" x14ac:dyDescent="0.2">
      <c r="A717" s="62"/>
      <c r="B717" s="9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63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</row>
    <row r="718" spans="1:51" ht="12.75" customHeight="1" x14ac:dyDescent="0.2">
      <c r="A718" s="62"/>
      <c r="B718" s="9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63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</row>
    <row r="719" spans="1:51" ht="12.75" customHeight="1" x14ac:dyDescent="0.2">
      <c r="A719" s="62"/>
      <c r="B719" s="9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63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</row>
    <row r="720" spans="1:51" ht="12.75" customHeight="1" x14ac:dyDescent="0.2">
      <c r="A720" s="62"/>
      <c r="B720" s="9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63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</row>
    <row r="721" spans="1:51" ht="12.75" customHeight="1" x14ac:dyDescent="0.2">
      <c r="A721" s="62"/>
      <c r="B721" s="9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63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</row>
    <row r="722" spans="1:51" ht="12.75" customHeight="1" x14ac:dyDescent="0.2">
      <c r="A722" s="62"/>
      <c r="B722" s="9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63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</row>
    <row r="723" spans="1:51" ht="12.75" customHeight="1" x14ac:dyDescent="0.2">
      <c r="A723" s="62"/>
      <c r="B723" s="9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63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</row>
    <row r="724" spans="1:51" ht="12.75" customHeight="1" x14ac:dyDescent="0.2">
      <c r="A724" s="62"/>
      <c r="B724" s="9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63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</row>
    <row r="725" spans="1:51" ht="12.75" customHeight="1" x14ac:dyDescent="0.2">
      <c r="A725" s="62"/>
      <c r="B725" s="9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63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</row>
    <row r="726" spans="1:51" ht="12.75" customHeight="1" x14ac:dyDescent="0.2">
      <c r="A726" s="62"/>
      <c r="B726" s="9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63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</row>
    <row r="727" spans="1:51" ht="12.75" customHeight="1" x14ac:dyDescent="0.2">
      <c r="A727" s="62"/>
      <c r="B727" s="9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63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</row>
    <row r="728" spans="1:51" ht="12.75" customHeight="1" x14ac:dyDescent="0.2">
      <c r="A728" s="62"/>
      <c r="B728" s="9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63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</row>
    <row r="729" spans="1:51" ht="12.75" customHeight="1" x14ac:dyDescent="0.2">
      <c r="A729" s="62"/>
      <c r="B729" s="9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63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</row>
    <row r="730" spans="1:51" ht="12.75" customHeight="1" x14ac:dyDescent="0.2">
      <c r="A730" s="62"/>
      <c r="B730" s="9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63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</row>
    <row r="731" spans="1:51" ht="12.75" customHeight="1" x14ac:dyDescent="0.2">
      <c r="A731" s="62"/>
      <c r="B731" s="9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63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</row>
    <row r="732" spans="1:51" ht="12.75" customHeight="1" x14ac:dyDescent="0.2">
      <c r="A732" s="62"/>
      <c r="B732" s="9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63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</row>
    <row r="733" spans="1:51" ht="12.75" customHeight="1" x14ac:dyDescent="0.2">
      <c r="A733" s="62"/>
      <c r="B733" s="9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63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</row>
    <row r="734" spans="1:51" ht="12.75" customHeight="1" x14ac:dyDescent="0.2">
      <c r="A734" s="62"/>
      <c r="B734" s="9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63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</row>
    <row r="735" spans="1:51" ht="12.75" customHeight="1" x14ac:dyDescent="0.2">
      <c r="A735" s="62"/>
      <c r="B735" s="9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63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</row>
    <row r="736" spans="1:51" ht="12.75" customHeight="1" x14ac:dyDescent="0.2">
      <c r="A736" s="62"/>
      <c r="B736" s="9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63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</row>
    <row r="737" spans="1:51" ht="12.75" customHeight="1" x14ac:dyDescent="0.2">
      <c r="A737" s="62"/>
      <c r="B737" s="9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63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</row>
    <row r="738" spans="1:51" ht="12.75" customHeight="1" x14ac:dyDescent="0.2">
      <c r="A738" s="62"/>
      <c r="B738" s="9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63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</row>
    <row r="739" spans="1:51" ht="12.75" customHeight="1" x14ac:dyDescent="0.2">
      <c r="A739" s="62"/>
      <c r="B739" s="9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63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</row>
    <row r="740" spans="1:51" ht="12.75" customHeight="1" x14ac:dyDescent="0.2">
      <c r="A740" s="62"/>
      <c r="B740" s="9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63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</row>
    <row r="741" spans="1:51" ht="12.75" customHeight="1" x14ac:dyDescent="0.2">
      <c r="A741" s="62"/>
      <c r="B741" s="9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63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</row>
    <row r="742" spans="1:51" ht="12.75" customHeight="1" x14ac:dyDescent="0.2">
      <c r="A742" s="62"/>
      <c r="B742" s="9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63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</row>
    <row r="743" spans="1:51" ht="12.75" customHeight="1" x14ac:dyDescent="0.2">
      <c r="A743" s="62"/>
      <c r="B743" s="9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63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</row>
    <row r="744" spans="1:51" ht="12.75" customHeight="1" x14ac:dyDescent="0.2">
      <c r="A744" s="62"/>
      <c r="B744" s="9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63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</row>
    <row r="745" spans="1:51" ht="12.75" customHeight="1" x14ac:dyDescent="0.2">
      <c r="A745" s="62"/>
      <c r="B745" s="9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63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</row>
    <row r="746" spans="1:51" ht="12.75" customHeight="1" x14ac:dyDescent="0.2">
      <c r="A746" s="62"/>
      <c r="B746" s="9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63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</row>
    <row r="747" spans="1:51" ht="12.75" customHeight="1" x14ac:dyDescent="0.2">
      <c r="A747" s="62"/>
      <c r="B747" s="9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63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</row>
    <row r="748" spans="1:51" ht="12.75" customHeight="1" x14ac:dyDescent="0.2">
      <c r="A748" s="62"/>
      <c r="B748" s="9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63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</row>
    <row r="749" spans="1:51" ht="12.75" customHeight="1" x14ac:dyDescent="0.2">
      <c r="A749" s="62"/>
      <c r="B749" s="9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63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</row>
    <row r="750" spans="1:51" ht="12.75" customHeight="1" x14ac:dyDescent="0.2">
      <c r="A750" s="62"/>
      <c r="B750" s="9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63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</row>
    <row r="751" spans="1:51" ht="12.75" customHeight="1" x14ac:dyDescent="0.2">
      <c r="A751" s="62"/>
      <c r="B751" s="9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63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</row>
    <row r="752" spans="1:51" ht="12.75" customHeight="1" x14ac:dyDescent="0.2">
      <c r="A752" s="62"/>
      <c r="B752" s="9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63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</row>
    <row r="753" spans="1:51" ht="12.75" customHeight="1" x14ac:dyDescent="0.2">
      <c r="A753" s="62"/>
      <c r="B753" s="9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63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</row>
    <row r="754" spans="1:51" ht="12.75" customHeight="1" x14ac:dyDescent="0.2">
      <c r="A754" s="62"/>
      <c r="B754" s="9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63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</row>
    <row r="755" spans="1:51" ht="12.75" customHeight="1" x14ac:dyDescent="0.2">
      <c r="A755" s="62"/>
      <c r="B755" s="9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63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</row>
    <row r="756" spans="1:51" ht="12.75" customHeight="1" x14ac:dyDescent="0.2">
      <c r="A756" s="62"/>
      <c r="B756" s="9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63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</row>
    <row r="757" spans="1:51" ht="12.75" customHeight="1" x14ac:dyDescent="0.2">
      <c r="A757" s="62"/>
      <c r="B757" s="9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63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</row>
    <row r="758" spans="1:51" ht="12.75" customHeight="1" x14ac:dyDescent="0.2">
      <c r="A758" s="62"/>
      <c r="B758" s="9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63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</row>
    <row r="759" spans="1:51" ht="12.75" customHeight="1" x14ac:dyDescent="0.2">
      <c r="A759" s="62"/>
      <c r="B759" s="9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63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</row>
    <row r="760" spans="1:51" ht="12.75" customHeight="1" x14ac:dyDescent="0.2">
      <c r="A760" s="62"/>
      <c r="B760" s="9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63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</row>
    <row r="761" spans="1:51" ht="12.75" customHeight="1" x14ac:dyDescent="0.2">
      <c r="A761" s="62"/>
      <c r="B761" s="9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63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</row>
    <row r="762" spans="1:51" ht="12.75" customHeight="1" x14ac:dyDescent="0.2">
      <c r="A762" s="62"/>
      <c r="B762" s="9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63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</row>
    <row r="763" spans="1:51" ht="12.75" customHeight="1" x14ac:dyDescent="0.2">
      <c r="A763" s="62"/>
      <c r="B763" s="9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63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</row>
    <row r="764" spans="1:51" ht="12.75" customHeight="1" x14ac:dyDescent="0.2">
      <c r="A764" s="62"/>
      <c r="B764" s="9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63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</row>
    <row r="765" spans="1:51" ht="12.75" customHeight="1" x14ac:dyDescent="0.2">
      <c r="A765" s="62"/>
      <c r="B765" s="9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63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</row>
    <row r="766" spans="1:51" ht="12.75" customHeight="1" x14ac:dyDescent="0.2">
      <c r="A766" s="62"/>
      <c r="B766" s="9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63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</row>
    <row r="767" spans="1:51" ht="12.75" customHeight="1" x14ac:dyDescent="0.2">
      <c r="A767" s="62"/>
      <c r="B767" s="9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63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</row>
    <row r="768" spans="1:51" ht="12.75" customHeight="1" x14ac:dyDescent="0.2">
      <c r="A768" s="62"/>
      <c r="B768" s="9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63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</row>
    <row r="769" spans="1:51" ht="12.75" customHeight="1" x14ac:dyDescent="0.2">
      <c r="A769" s="62"/>
      <c r="B769" s="9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63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</row>
    <row r="770" spans="1:51" ht="12.75" customHeight="1" x14ac:dyDescent="0.2">
      <c r="A770" s="62"/>
      <c r="B770" s="9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63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</row>
    <row r="771" spans="1:51" ht="12.75" customHeight="1" x14ac:dyDescent="0.2">
      <c r="A771" s="62"/>
      <c r="B771" s="9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63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</row>
    <row r="772" spans="1:51" ht="12.75" customHeight="1" x14ac:dyDescent="0.2">
      <c r="A772" s="62"/>
      <c r="B772" s="9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63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</row>
    <row r="773" spans="1:51" ht="12.75" customHeight="1" x14ac:dyDescent="0.2">
      <c r="A773" s="62"/>
      <c r="B773" s="9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63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</row>
    <row r="774" spans="1:51" ht="12.75" customHeight="1" x14ac:dyDescent="0.2">
      <c r="A774" s="62"/>
      <c r="B774" s="9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63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</row>
    <row r="775" spans="1:51" ht="12.75" customHeight="1" x14ac:dyDescent="0.2">
      <c r="A775" s="62"/>
      <c r="B775" s="9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63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</row>
    <row r="776" spans="1:51" ht="12.75" customHeight="1" x14ac:dyDescent="0.2">
      <c r="A776" s="62"/>
      <c r="B776" s="9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63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</row>
    <row r="777" spans="1:51" ht="12.75" customHeight="1" x14ac:dyDescent="0.2">
      <c r="A777" s="62"/>
      <c r="B777" s="9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63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</row>
    <row r="778" spans="1:51" ht="12.75" customHeight="1" x14ac:dyDescent="0.2">
      <c r="A778" s="62"/>
      <c r="B778" s="9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63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</row>
    <row r="779" spans="1:51" ht="12.75" customHeight="1" x14ac:dyDescent="0.2">
      <c r="A779" s="62"/>
      <c r="B779" s="9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63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</row>
    <row r="780" spans="1:51" ht="12.75" customHeight="1" x14ac:dyDescent="0.2">
      <c r="A780" s="62"/>
      <c r="B780" s="9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63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</row>
    <row r="781" spans="1:51" ht="12.75" customHeight="1" x14ac:dyDescent="0.2">
      <c r="A781" s="62"/>
      <c r="B781" s="9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63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</row>
    <row r="782" spans="1:51" ht="12.75" customHeight="1" x14ac:dyDescent="0.2">
      <c r="A782" s="62"/>
      <c r="B782" s="9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63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</row>
    <row r="783" spans="1:51" ht="12.75" customHeight="1" x14ac:dyDescent="0.2">
      <c r="A783" s="62"/>
      <c r="B783" s="9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63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</row>
    <row r="784" spans="1:51" ht="12.75" customHeight="1" x14ac:dyDescent="0.2">
      <c r="A784" s="62"/>
      <c r="B784" s="9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63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</row>
    <row r="785" spans="1:51" ht="12.75" customHeight="1" x14ac:dyDescent="0.2">
      <c r="A785" s="62"/>
      <c r="B785" s="9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63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</row>
    <row r="786" spans="1:51" ht="12.75" customHeight="1" x14ac:dyDescent="0.2">
      <c r="A786" s="62"/>
      <c r="B786" s="9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63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</row>
    <row r="787" spans="1:51" ht="12.75" customHeight="1" x14ac:dyDescent="0.2">
      <c r="A787" s="62"/>
      <c r="B787" s="9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63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</row>
    <row r="788" spans="1:51" ht="12.75" customHeight="1" x14ac:dyDescent="0.2">
      <c r="A788" s="62"/>
      <c r="B788" s="9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63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</row>
    <row r="789" spans="1:51" ht="12.75" customHeight="1" x14ac:dyDescent="0.2">
      <c r="A789" s="62"/>
      <c r="B789" s="9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63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</row>
    <row r="790" spans="1:51" ht="12.75" customHeight="1" x14ac:dyDescent="0.2">
      <c r="A790" s="62"/>
      <c r="B790" s="9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63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</row>
    <row r="791" spans="1:51" ht="12.75" customHeight="1" x14ac:dyDescent="0.2">
      <c r="A791" s="62"/>
      <c r="B791" s="9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63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</row>
    <row r="792" spans="1:51" ht="12.75" customHeight="1" x14ac:dyDescent="0.2">
      <c r="A792" s="62"/>
      <c r="B792" s="9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63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</row>
    <row r="793" spans="1:51" ht="12.75" customHeight="1" x14ac:dyDescent="0.2">
      <c r="A793" s="62"/>
      <c r="B793" s="9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63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</row>
    <row r="794" spans="1:51" ht="12.75" customHeight="1" x14ac:dyDescent="0.2">
      <c r="A794" s="62"/>
      <c r="B794" s="9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63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</row>
    <row r="795" spans="1:51" ht="12.75" customHeight="1" x14ac:dyDescent="0.2">
      <c r="A795" s="62"/>
      <c r="B795" s="9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63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</row>
    <row r="796" spans="1:51" ht="12.75" customHeight="1" x14ac:dyDescent="0.2">
      <c r="A796" s="62"/>
      <c r="B796" s="9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63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</row>
    <row r="797" spans="1:51" ht="12.75" customHeight="1" x14ac:dyDescent="0.2">
      <c r="A797" s="62"/>
      <c r="B797" s="9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63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</row>
    <row r="798" spans="1:51" ht="12.75" customHeight="1" x14ac:dyDescent="0.2">
      <c r="A798" s="62"/>
      <c r="B798" s="9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63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</row>
    <row r="799" spans="1:51" ht="12.75" customHeight="1" x14ac:dyDescent="0.2">
      <c r="A799" s="62"/>
      <c r="B799" s="9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63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</row>
    <row r="800" spans="1:51" ht="12.75" customHeight="1" x14ac:dyDescent="0.2">
      <c r="A800" s="62"/>
      <c r="B800" s="9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63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</row>
    <row r="801" spans="1:51" ht="12.75" customHeight="1" x14ac:dyDescent="0.2">
      <c r="A801" s="62"/>
      <c r="B801" s="9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63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</row>
    <row r="802" spans="1:51" ht="12.75" customHeight="1" x14ac:dyDescent="0.2">
      <c r="A802" s="62"/>
      <c r="B802" s="9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63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</row>
    <row r="803" spans="1:51" ht="12.75" customHeight="1" x14ac:dyDescent="0.2">
      <c r="A803" s="62"/>
      <c r="B803" s="9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63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</row>
    <row r="804" spans="1:51" ht="12.75" customHeight="1" x14ac:dyDescent="0.2">
      <c r="A804" s="62"/>
      <c r="B804" s="9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63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</row>
    <row r="805" spans="1:51" ht="12.75" customHeight="1" x14ac:dyDescent="0.2">
      <c r="A805" s="62"/>
      <c r="B805" s="9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63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</row>
    <row r="806" spans="1:51" ht="12.75" customHeight="1" x14ac:dyDescent="0.2">
      <c r="A806" s="62"/>
      <c r="B806" s="9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63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</row>
    <row r="807" spans="1:51" ht="12.75" customHeight="1" x14ac:dyDescent="0.2">
      <c r="A807" s="62"/>
      <c r="B807" s="9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63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</row>
    <row r="808" spans="1:51" ht="12.75" customHeight="1" x14ac:dyDescent="0.2">
      <c r="A808" s="62"/>
      <c r="B808" s="9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63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</row>
    <row r="809" spans="1:51" ht="12.75" customHeight="1" x14ac:dyDescent="0.2">
      <c r="A809" s="62"/>
      <c r="B809" s="9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63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</row>
    <row r="810" spans="1:51" ht="12.75" customHeight="1" x14ac:dyDescent="0.2">
      <c r="A810" s="62"/>
      <c r="B810" s="9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63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</row>
    <row r="811" spans="1:51" ht="12.75" customHeight="1" x14ac:dyDescent="0.2">
      <c r="A811" s="62"/>
      <c r="B811" s="9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63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</row>
    <row r="812" spans="1:51" ht="12.75" customHeight="1" x14ac:dyDescent="0.2">
      <c r="A812" s="62"/>
      <c r="B812" s="9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63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</row>
    <row r="813" spans="1:51" ht="12.75" customHeight="1" x14ac:dyDescent="0.2">
      <c r="A813" s="62"/>
      <c r="B813" s="9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63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</row>
    <row r="814" spans="1:51" ht="12.75" customHeight="1" x14ac:dyDescent="0.2">
      <c r="A814" s="62"/>
      <c r="B814" s="9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63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</row>
    <row r="815" spans="1:51" ht="12.75" customHeight="1" x14ac:dyDescent="0.2">
      <c r="A815" s="62"/>
      <c r="B815" s="9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63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</row>
    <row r="816" spans="1:51" ht="12.75" customHeight="1" x14ac:dyDescent="0.2">
      <c r="A816" s="62"/>
      <c r="B816" s="9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63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</row>
    <row r="817" spans="1:51" ht="12.75" customHeight="1" x14ac:dyDescent="0.2">
      <c r="A817" s="62"/>
      <c r="B817" s="9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63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</row>
    <row r="818" spans="1:51" ht="12.75" customHeight="1" x14ac:dyDescent="0.2">
      <c r="A818" s="62"/>
      <c r="B818" s="9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63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</row>
    <row r="819" spans="1:51" ht="12.75" customHeight="1" x14ac:dyDescent="0.2">
      <c r="A819" s="62"/>
      <c r="B819" s="9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63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</row>
    <row r="820" spans="1:51" ht="12.75" customHeight="1" x14ac:dyDescent="0.2">
      <c r="A820" s="62"/>
      <c r="B820" s="9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63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</row>
    <row r="821" spans="1:51" ht="12.75" customHeight="1" x14ac:dyDescent="0.2">
      <c r="A821" s="62"/>
      <c r="B821" s="9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63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</row>
    <row r="822" spans="1:51" ht="12.75" customHeight="1" x14ac:dyDescent="0.2">
      <c r="A822" s="62"/>
      <c r="B822" s="9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63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</row>
    <row r="823" spans="1:51" ht="12.75" customHeight="1" x14ac:dyDescent="0.2">
      <c r="A823" s="62"/>
      <c r="B823" s="9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63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</row>
    <row r="824" spans="1:51" ht="12.75" customHeight="1" x14ac:dyDescent="0.2">
      <c r="A824" s="62"/>
      <c r="B824" s="9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63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</row>
    <row r="825" spans="1:51" ht="12.75" customHeight="1" x14ac:dyDescent="0.2">
      <c r="A825" s="62"/>
      <c r="B825" s="9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63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</row>
    <row r="826" spans="1:51" ht="12.75" customHeight="1" x14ac:dyDescent="0.2">
      <c r="A826" s="62"/>
      <c r="B826" s="9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63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</row>
    <row r="827" spans="1:51" ht="12.75" customHeight="1" x14ac:dyDescent="0.2">
      <c r="A827" s="62"/>
      <c r="B827" s="9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63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</row>
    <row r="828" spans="1:51" ht="12.75" customHeight="1" x14ac:dyDescent="0.2">
      <c r="A828" s="62"/>
      <c r="B828" s="9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63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</row>
    <row r="829" spans="1:51" ht="12.75" customHeight="1" x14ac:dyDescent="0.2">
      <c r="A829" s="62"/>
      <c r="B829" s="9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63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</row>
    <row r="830" spans="1:51" ht="12.75" customHeight="1" x14ac:dyDescent="0.2">
      <c r="A830" s="62"/>
      <c r="B830" s="9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63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</row>
    <row r="831" spans="1:51" ht="12.75" customHeight="1" x14ac:dyDescent="0.2">
      <c r="A831" s="62"/>
      <c r="B831" s="9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63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</row>
    <row r="832" spans="1:51" ht="12.75" customHeight="1" x14ac:dyDescent="0.2">
      <c r="A832" s="62"/>
      <c r="B832" s="9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63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</row>
    <row r="833" spans="1:51" ht="12.75" customHeight="1" x14ac:dyDescent="0.2">
      <c r="A833" s="62"/>
      <c r="B833" s="9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63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</row>
    <row r="834" spans="1:51" ht="12.75" customHeight="1" x14ac:dyDescent="0.2">
      <c r="A834" s="62"/>
      <c r="B834" s="9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63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</row>
    <row r="835" spans="1:51" ht="12.75" customHeight="1" x14ac:dyDescent="0.2">
      <c r="A835" s="62"/>
      <c r="B835" s="9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63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</row>
    <row r="836" spans="1:51" ht="12.75" customHeight="1" x14ac:dyDescent="0.2">
      <c r="A836" s="62"/>
      <c r="B836" s="9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63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</row>
    <row r="837" spans="1:51" ht="12.75" customHeight="1" x14ac:dyDescent="0.2">
      <c r="A837" s="62"/>
      <c r="B837" s="9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63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</row>
    <row r="838" spans="1:51" ht="12.75" customHeight="1" x14ac:dyDescent="0.2">
      <c r="A838" s="62"/>
      <c r="B838" s="9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63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</row>
    <row r="839" spans="1:51" ht="12.75" customHeight="1" x14ac:dyDescent="0.2">
      <c r="A839" s="62"/>
      <c r="B839" s="9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63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</row>
    <row r="840" spans="1:51" ht="12.75" customHeight="1" x14ac:dyDescent="0.2">
      <c r="A840" s="62"/>
      <c r="B840" s="9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63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</row>
    <row r="841" spans="1:51" ht="12.75" customHeight="1" x14ac:dyDescent="0.2">
      <c r="A841" s="62"/>
      <c r="B841" s="9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63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</row>
    <row r="842" spans="1:51" ht="12.75" customHeight="1" x14ac:dyDescent="0.2">
      <c r="A842" s="62"/>
      <c r="B842" s="9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63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</row>
    <row r="843" spans="1:51" ht="12.75" customHeight="1" x14ac:dyDescent="0.2">
      <c r="A843" s="62"/>
      <c r="B843" s="9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63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</row>
    <row r="844" spans="1:51" ht="12.75" customHeight="1" x14ac:dyDescent="0.2">
      <c r="A844" s="62"/>
      <c r="B844" s="9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63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</row>
    <row r="845" spans="1:51" ht="12.75" customHeight="1" x14ac:dyDescent="0.2">
      <c r="A845" s="62"/>
      <c r="B845" s="9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63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</row>
    <row r="846" spans="1:51" ht="12.75" customHeight="1" x14ac:dyDescent="0.2">
      <c r="A846" s="62"/>
      <c r="B846" s="9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63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</row>
    <row r="847" spans="1:51" ht="12.75" customHeight="1" x14ac:dyDescent="0.2">
      <c r="A847" s="62"/>
      <c r="B847" s="9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63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</row>
    <row r="848" spans="1:51" ht="12.75" customHeight="1" x14ac:dyDescent="0.2">
      <c r="A848" s="62"/>
      <c r="B848" s="9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63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</row>
    <row r="849" spans="1:51" ht="12.75" customHeight="1" x14ac:dyDescent="0.2">
      <c r="A849" s="62"/>
      <c r="B849" s="9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63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</row>
    <row r="850" spans="1:51" ht="12.75" customHeight="1" x14ac:dyDescent="0.2">
      <c r="A850" s="62"/>
      <c r="B850" s="9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63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</row>
    <row r="851" spans="1:51" ht="12.75" customHeight="1" x14ac:dyDescent="0.2">
      <c r="A851" s="62"/>
      <c r="B851" s="9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63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</row>
    <row r="852" spans="1:51" ht="12.75" customHeight="1" x14ac:dyDescent="0.2">
      <c r="A852" s="62"/>
      <c r="B852" s="9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63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</row>
    <row r="853" spans="1:51" ht="12.75" customHeight="1" x14ac:dyDescent="0.2">
      <c r="A853" s="62"/>
      <c r="B853" s="9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63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</row>
    <row r="854" spans="1:51" ht="12.75" customHeight="1" x14ac:dyDescent="0.2">
      <c r="A854" s="62"/>
      <c r="B854" s="9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63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</row>
    <row r="855" spans="1:51" ht="12.75" customHeight="1" x14ac:dyDescent="0.2">
      <c r="A855" s="62"/>
      <c r="B855" s="9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63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</row>
    <row r="856" spans="1:51" ht="12.75" customHeight="1" x14ac:dyDescent="0.2">
      <c r="A856" s="62"/>
      <c r="B856" s="9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63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</row>
    <row r="857" spans="1:51" ht="12.75" customHeight="1" x14ac:dyDescent="0.2">
      <c r="A857" s="62"/>
      <c r="B857" s="9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63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</row>
    <row r="858" spans="1:51" ht="12.75" customHeight="1" x14ac:dyDescent="0.2">
      <c r="A858" s="62"/>
      <c r="B858" s="9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63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</row>
    <row r="859" spans="1:51" ht="12.75" customHeight="1" x14ac:dyDescent="0.2">
      <c r="A859" s="62"/>
      <c r="B859" s="9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63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</row>
    <row r="860" spans="1:51" ht="12.75" customHeight="1" x14ac:dyDescent="0.2">
      <c r="A860" s="62"/>
      <c r="B860" s="9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63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</row>
    <row r="861" spans="1:51" ht="12.75" customHeight="1" x14ac:dyDescent="0.2">
      <c r="A861" s="62"/>
      <c r="B861" s="9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63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</row>
    <row r="862" spans="1:51" ht="12.75" customHeight="1" x14ac:dyDescent="0.2">
      <c r="A862" s="62"/>
      <c r="B862" s="9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63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</row>
    <row r="863" spans="1:51" ht="12.75" customHeight="1" x14ac:dyDescent="0.2">
      <c r="A863" s="62"/>
      <c r="B863" s="9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63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</row>
    <row r="864" spans="1:51" ht="12.75" customHeight="1" x14ac:dyDescent="0.2">
      <c r="A864" s="62"/>
      <c r="B864" s="9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63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</row>
    <row r="865" spans="1:51" ht="12.75" customHeight="1" x14ac:dyDescent="0.2">
      <c r="A865" s="62"/>
      <c r="B865" s="9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63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</row>
    <row r="866" spans="1:51" ht="12.75" customHeight="1" x14ac:dyDescent="0.2">
      <c r="A866" s="62"/>
      <c r="B866" s="9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63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</row>
    <row r="867" spans="1:51" ht="12.75" customHeight="1" x14ac:dyDescent="0.2">
      <c r="A867" s="62"/>
      <c r="B867" s="9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63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</row>
    <row r="868" spans="1:51" ht="12.75" customHeight="1" x14ac:dyDescent="0.2">
      <c r="A868" s="62"/>
      <c r="B868" s="9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63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</row>
    <row r="869" spans="1:51" ht="12.75" customHeight="1" x14ac:dyDescent="0.2">
      <c r="A869" s="62"/>
      <c r="B869" s="9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63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</row>
    <row r="870" spans="1:51" ht="12.75" customHeight="1" x14ac:dyDescent="0.2">
      <c r="A870" s="62"/>
      <c r="B870" s="9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63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</row>
    <row r="871" spans="1:51" ht="12.75" customHeight="1" x14ac:dyDescent="0.2">
      <c r="A871" s="62"/>
      <c r="B871" s="9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63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</row>
    <row r="872" spans="1:51" ht="12.75" customHeight="1" x14ac:dyDescent="0.2">
      <c r="A872" s="62"/>
      <c r="B872" s="9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63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</row>
    <row r="873" spans="1:51" ht="12.75" customHeight="1" x14ac:dyDescent="0.2">
      <c r="A873" s="62"/>
      <c r="B873" s="9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63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</row>
    <row r="874" spans="1:51" ht="12.75" customHeight="1" x14ac:dyDescent="0.2">
      <c r="A874" s="62"/>
      <c r="B874" s="9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63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</row>
    <row r="875" spans="1:51" ht="12.75" customHeight="1" x14ac:dyDescent="0.2">
      <c r="A875" s="62"/>
      <c r="B875" s="9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63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</row>
    <row r="876" spans="1:51" ht="12.75" customHeight="1" x14ac:dyDescent="0.2">
      <c r="A876" s="62"/>
      <c r="B876" s="9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63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</row>
    <row r="877" spans="1:51" ht="12.75" customHeight="1" x14ac:dyDescent="0.2">
      <c r="A877" s="62"/>
      <c r="B877" s="9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63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</row>
    <row r="878" spans="1:51" ht="12.75" customHeight="1" x14ac:dyDescent="0.2">
      <c r="A878" s="62"/>
      <c r="B878" s="9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63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</row>
    <row r="879" spans="1:51" ht="12.75" customHeight="1" x14ac:dyDescent="0.2">
      <c r="A879" s="62"/>
      <c r="B879" s="9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63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</row>
    <row r="880" spans="1:51" ht="12.75" customHeight="1" x14ac:dyDescent="0.2">
      <c r="A880" s="62"/>
      <c r="B880" s="9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63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</row>
    <row r="881" spans="1:51" ht="12.75" customHeight="1" x14ac:dyDescent="0.2">
      <c r="A881" s="62"/>
      <c r="B881" s="9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63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</row>
    <row r="882" spans="1:51" ht="12.75" customHeight="1" x14ac:dyDescent="0.2">
      <c r="A882" s="62"/>
      <c r="B882" s="9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63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</row>
    <row r="883" spans="1:51" ht="12.75" customHeight="1" x14ac:dyDescent="0.2">
      <c r="A883" s="62"/>
      <c r="B883" s="9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63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</row>
    <row r="884" spans="1:51" ht="12.75" customHeight="1" x14ac:dyDescent="0.2">
      <c r="A884" s="62"/>
      <c r="B884" s="9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63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</row>
    <row r="885" spans="1:51" ht="12.75" customHeight="1" x14ac:dyDescent="0.2">
      <c r="A885" s="62"/>
      <c r="B885" s="9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63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</row>
    <row r="886" spans="1:51" ht="12.75" customHeight="1" x14ac:dyDescent="0.2">
      <c r="A886" s="62"/>
      <c r="B886" s="9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63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</row>
    <row r="887" spans="1:51" ht="12.75" customHeight="1" x14ac:dyDescent="0.2">
      <c r="A887" s="62"/>
      <c r="B887" s="9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63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</row>
    <row r="888" spans="1:51" ht="12.75" customHeight="1" x14ac:dyDescent="0.2">
      <c r="A888" s="62"/>
      <c r="B888" s="9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63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</row>
    <row r="889" spans="1:51" ht="12.75" customHeight="1" x14ac:dyDescent="0.2">
      <c r="A889" s="62"/>
      <c r="B889" s="9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63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</row>
    <row r="890" spans="1:51" ht="12.75" customHeight="1" x14ac:dyDescent="0.2">
      <c r="A890" s="62"/>
      <c r="B890" s="9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63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</row>
    <row r="891" spans="1:51" ht="12.75" customHeight="1" x14ac:dyDescent="0.2">
      <c r="A891" s="62"/>
      <c r="B891" s="9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63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</row>
    <row r="892" spans="1:51" ht="12.75" customHeight="1" x14ac:dyDescent="0.2">
      <c r="A892" s="62"/>
      <c r="B892" s="9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63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</row>
    <row r="893" spans="1:51" ht="12.75" customHeight="1" x14ac:dyDescent="0.2">
      <c r="A893" s="62"/>
      <c r="B893" s="9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63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</row>
    <row r="894" spans="1:51" ht="12.75" customHeight="1" x14ac:dyDescent="0.2">
      <c r="A894" s="62"/>
      <c r="B894" s="9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63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</row>
    <row r="895" spans="1:51" ht="12.75" customHeight="1" x14ac:dyDescent="0.2">
      <c r="A895" s="62"/>
      <c r="B895" s="9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63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</row>
    <row r="896" spans="1:51" ht="12.75" customHeight="1" x14ac:dyDescent="0.2">
      <c r="A896" s="62"/>
      <c r="B896" s="9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63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</row>
    <row r="897" spans="1:51" ht="12.75" customHeight="1" x14ac:dyDescent="0.2">
      <c r="A897" s="62"/>
      <c r="B897" s="9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63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</row>
    <row r="898" spans="1:51" ht="12.75" customHeight="1" x14ac:dyDescent="0.2">
      <c r="A898" s="62"/>
      <c r="B898" s="9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63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</row>
    <row r="899" spans="1:51" ht="12.75" customHeight="1" x14ac:dyDescent="0.2">
      <c r="A899" s="62"/>
      <c r="B899" s="9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63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</row>
    <row r="900" spans="1:51" ht="12.75" customHeight="1" x14ac:dyDescent="0.2">
      <c r="A900" s="62"/>
      <c r="B900" s="9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63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</row>
    <row r="901" spans="1:51" ht="12.75" customHeight="1" x14ac:dyDescent="0.2">
      <c r="A901" s="62"/>
      <c r="B901" s="9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63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</row>
    <row r="902" spans="1:51" ht="12.75" customHeight="1" x14ac:dyDescent="0.2">
      <c r="A902" s="62"/>
      <c r="B902" s="9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63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</row>
    <row r="903" spans="1:51" ht="12.75" customHeight="1" x14ac:dyDescent="0.2">
      <c r="A903" s="62"/>
      <c r="B903" s="9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63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</row>
    <row r="904" spans="1:51" ht="12.75" customHeight="1" x14ac:dyDescent="0.2">
      <c r="A904" s="62"/>
      <c r="B904" s="9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63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</row>
    <row r="905" spans="1:51" ht="12.75" customHeight="1" x14ac:dyDescent="0.2">
      <c r="A905" s="62"/>
      <c r="B905" s="9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63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</row>
    <row r="906" spans="1:51" ht="12.75" customHeight="1" x14ac:dyDescent="0.2">
      <c r="A906" s="62"/>
      <c r="B906" s="9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63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</row>
    <row r="907" spans="1:51" ht="12.75" customHeight="1" x14ac:dyDescent="0.2">
      <c r="A907" s="62"/>
      <c r="B907" s="9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63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</row>
    <row r="908" spans="1:51" ht="12.75" customHeight="1" x14ac:dyDescent="0.2">
      <c r="A908" s="62"/>
      <c r="B908" s="9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63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</row>
    <row r="909" spans="1:51" ht="12.75" customHeight="1" x14ac:dyDescent="0.2">
      <c r="A909" s="62"/>
      <c r="B909" s="9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63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</row>
    <row r="910" spans="1:51" ht="12.75" customHeight="1" x14ac:dyDescent="0.2">
      <c r="A910" s="62"/>
      <c r="B910" s="9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63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</row>
    <row r="911" spans="1:51" ht="12.75" customHeight="1" x14ac:dyDescent="0.2">
      <c r="A911" s="62"/>
      <c r="B911" s="9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63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</row>
    <row r="912" spans="1:51" ht="12.75" customHeight="1" x14ac:dyDescent="0.2">
      <c r="A912" s="62"/>
      <c r="B912" s="9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63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</row>
    <row r="913" spans="1:51" ht="12.75" customHeight="1" x14ac:dyDescent="0.2">
      <c r="A913" s="62"/>
      <c r="B913" s="9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63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</row>
    <row r="914" spans="1:51" ht="12.75" customHeight="1" x14ac:dyDescent="0.2">
      <c r="A914" s="62"/>
      <c r="B914" s="9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63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</row>
    <row r="915" spans="1:51" ht="12.75" customHeight="1" x14ac:dyDescent="0.2">
      <c r="A915" s="62"/>
      <c r="B915" s="9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63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</row>
    <row r="916" spans="1:51" ht="12.75" customHeight="1" x14ac:dyDescent="0.2">
      <c r="A916" s="62"/>
      <c r="B916" s="9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63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</row>
    <row r="917" spans="1:51" ht="12.75" customHeight="1" x14ac:dyDescent="0.2">
      <c r="A917" s="62"/>
      <c r="B917" s="9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63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</row>
    <row r="918" spans="1:51" ht="12.75" customHeight="1" x14ac:dyDescent="0.2">
      <c r="A918" s="62"/>
      <c r="B918" s="9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63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</row>
    <row r="919" spans="1:51" ht="12.75" customHeight="1" x14ac:dyDescent="0.2">
      <c r="A919" s="62"/>
      <c r="B919" s="9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63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</row>
    <row r="920" spans="1:51" ht="12.75" customHeight="1" x14ac:dyDescent="0.2">
      <c r="A920" s="62"/>
      <c r="B920" s="9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63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</row>
    <row r="921" spans="1:51" ht="12.75" customHeight="1" x14ac:dyDescent="0.2">
      <c r="A921" s="62"/>
      <c r="B921" s="9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63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</row>
    <row r="922" spans="1:51" ht="12.75" customHeight="1" x14ac:dyDescent="0.2">
      <c r="A922" s="62"/>
      <c r="B922" s="9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63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</row>
    <row r="923" spans="1:51" ht="12.75" customHeight="1" x14ac:dyDescent="0.2">
      <c r="A923" s="62"/>
      <c r="B923" s="9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63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</row>
    <row r="924" spans="1:51" ht="12.75" customHeight="1" x14ac:dyDescent="0.2">
      <c r="A924" s="62"/>
      <c r="B924" s="9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63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</row>
    <row r="925" spans="1:51" ht="12.75" customHeight="1" x14ac:dyDescent="0.2">
      <c r="A925" s="62"/>
      <c r="B925" s="9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63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</row>
    <row r="926" spans="1:51" ht="12.75" customHeight="1" x14ac:dyDescent="0.2">
      <c r="A926" s="62"/>
      <c r="B926" s="9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63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</row>
    <row r="927" spans="1:51" ht="12.75" customHeight="1" x14ac:dyDescent="0.2">
      <c r="A927" s="62"/>
      <c r="B927" s="9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63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</row>
    <row r="928" spans="1:51" ht="12.75" customHeight="1" x14ac:dyDescent="0.2">
      <c r="A928" s="62"/>
      <c r="B928" s="9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63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</row>
    <row r="929" spans="1:51" ht="12.75" customHeight="1" x14ac:dyDescent="0.2">
      <c r="A929" s="62"/>
      <c r="B929" s="9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63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</row>
    <row r="930" spans="1:51" ht="12.75" customHeight="1" x14ac:dyDescent="0.2">
      <c r="A930" s="62"/>
      <c r="B930" s="9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63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</row>
    <row r="931" spans="1:51" ht="12.75" customHeight="1" x14ac:dyDescent="0.2">
      <c r="A931" s="62"/>
      <c r="B931" s="9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63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</row>
    <row r="932" spans="1:51" ht="12.75" customHeight="1" x14ac:dyDescent="0.2">
      <c r="A932" s="62"/>
      <c r="B932" s="9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63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</row>
    <row r="933" spans="1:51" ht="12.75" customHeight="1" x14ac:dyDescent="0.2">
      <c r="A933" s="62"/>
      <c r="B933" s="9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63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</row>
    <row r="934" spans="1:51" ht="12.75" customHeight="1" x14ac:dyDescent="0.2">
      <c r="A934" s="62"/>
      <c r="B934" s="9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63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</row>
    <row r="935" spans="1:51" ht="12.75" customHeight="1" x14ac:dyDescent="0.2">
      <c r="A935" s="62"/>
      <c r="B935" s="9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63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</row>
    <row r="936" spans="1:51" ht="12.75" customHeight="1" x14ac:dyDescent="0.2">
      <c r="A936" s="62"/>
      <c r="B936" s="9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63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</row>
    <row r="937" spans="1:51" ht="12.75" customHeight="1" x14ac:dyDescent="0.2">
      <c r="A937" s="62"/>
      <c r="B937" s="9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63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</row>
    <row r="938" spans="1:51" ht="12.75" customHeight="1" x14ac:dyDescent="0.2">
      <c r="A938" s="62"/>
      <c r="B938" s="9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63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</row>
    <row r="939" spans="1:51" ht="12.75" customHeight="1" x14ac:dyDescent="0.2">
      <c r="A939" s="62"/>
      <c r="B939" s="9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63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</row>
    <row r="940" spans="1:51" ht="12.75" customHeight="1" x14ac:dyDescent="0.2">
      <c r="A940" s="62"/>
      <c r="B940" s="9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63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</row>
    <row r="941" spans="1:51" ht="12.75" customHeight="1" x14ac:dyDescent="0.2">
      <c r="A941" s="62"/>
      <c r="B941" s="9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63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</row>
    <row r="942" spans="1:51" ht="12.75" customHeight="1" x14ac:dyDescent="0.2">
      <c r="A942" s="62"/>
      <c r="B942" s="9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63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</row>
    <row r="943" spans="1:51" ht="12.75" customHeight="1" x14ac:dyDescent="0.2">
      <c r="A943" s="62"/>
      <c r="B943" s="9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63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</row>
    <row r="944" spans="1:51" ht="12.75" customHeight="1" x14ac:dyDescent="0.2">
      <c r="A944" s="62"/>
      <c r="B944" s="9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63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</row>
    <row r="945" spans="1:51" ht="12.75" customHeight="1" x14ac:dyDescent="0.2">
      <c r="A945" s="62"/>
      <c r="B945" s="9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63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</row>
    <row r="946" spans="1:51" ht="12.75" customHeight="1" x14ac:dyDescent="0.2">
      <c r="A946" s="62"/>
      <c r="B946" s="9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63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</row>
    <row r="947" spans="1:51" ht="12.75" customHeight="1" x14ac:dyDescent="0.2">
      <c r="A947" s="62"/>
      <c r="B947" s="9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63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</row>
    <row r="948" spans="1:51" ht="12.75" customHeight="1" x14ac:dyDescent="0.2">
      <c r="A948" s="62"/>
      <c r="B948" s="9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63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</row>
    <row r="949" spans="1:51" ht="12.75" customHeight="1" x14ac:dyDescent="0.2">
      <c r="A949" s="62"/>
      <c r="B949" s="9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63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</row>
    <row r="950" spans="1:51" ht="12.75" customHeight="1" x14ac:dyDescent="0.2">
      <c r="A950" s="62"/>
      <c r="B950" s="9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63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</row>
    <row r="951" spans="1:51" ht="12.75" customHeight="1" x14ac:dyDescent="0.2">
      <c r="A951" s="62"/>
      <c r="B951" s="9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63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</row>
    <row r="952" spans="1:51" ht="12.75" customHeight="1" x14ac:dyDescent="0.2">
      <c r="A952" s="62"/>
      <c r="B952" s="9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63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</row>
    <row r="953" spans="1:51" ht="12.75" customHeight="1" x14ac:dyDescent="0.2">
      <c r="A953" s="62"/>
      <c r="B953" s="9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63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</row>
    <row r="954" spans="1:51" ht="12.75" customHeight="1" x14ac:dyDescent="0.2">
      <c r="A954" s="62"/>
      <c r="B954" s="9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63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</row>
    <row r="955" spans="1:51" ht="12.75" customHeight="1" x14ac:dyDescent="0.2">
      <c r="A955" s="62"/>
      <c r="B955" s="9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63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</row>
    <row r="956" spans="1:51" ht="12.75" customHeight="1" x14ac:dyDescent="0.2">
      <c r="A956" s="62"/>
      <c r="B956" s="9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63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</row>
    <row r="957" spans="1:51" ht="12.75" customHeight="1" x14ac:dyDescent="0.2">
      <c r="A957" s="62"/>
      <c r="B957" s="9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63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</row>
    <row r="958" spans="1:51" ht="12.75" customHeight="1" x14ac:dyDescent="0.2">
      <c r="A958" s="62"/>
      <c r="B958" s="9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63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</row>
    <row r="959" spans="1:51" ht="12.75" customHeight="1" x14ac:dyDescent="0.2">
      <c r="A959" s="62"/>
      <c r="B959" s="9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63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</row>
    <row r="960" spans="1:51" ht="12.75" customHeight="1" x14ac:dyDescent="0.2">
      <c r="A960" s="62"/>
      <c r="B960" s="9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63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</row>
    <row r="961" spans="1:51" ht="12.75" customHeight="1" x14ac:dyDescent="0.2">
      <c r="A961" s="62"/>
      <c r="B961" s="9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63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</row>
    <row r="962" spans="1:51" ht="12.75" customHeight="1" x14ac:dyDescent="0.2">
      <c r="A962" s="62"/>
      <c r="B962" s="9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63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</row>
    <row r="963" spans="1:51" ht="12.75" customHeight="1" x14ac:dyDescent="0.2">
      <c r="A963" s="62"/>
      <c r="B963" s="9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63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</row>
    <row r="964" spans="1:51" ht="12.75" customHeight="1" x14ac:dyDescent="0.2">
      <c r="A964" s="62"/>
      <c r="B964" s="9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63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</row>
    <row r="965" spans="1:51" ht="12.75" customHeight="1" x14ac:dyDescent="0.2">
      <c r="A965" s="62"/>
      <c r="B965" s="9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63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</row>
    <row r="966" spans="1:51" ht="12.75" customHeight="1" x14ac:dyDescent="0.2">
      <c r="A966" s="62"/>
      <c r="B966" s="9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63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</row>
    <row r="967" spans="1:51" ht="12.75" customHeight="1" x14ac:dyDescent="0.2">
      <c r="A967" s="62"/>
      <c r="B967" s="9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63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</row>
    <row r="968" spans="1:51" ht="12.75" customHeight="1" x14ac:dyDescent="0.2">
      <c r="A968" s="62"/>
      <c r="B968" s="9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63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</row>
    <row r="969" spans="1:51" ht="12.75" customHeight="1" x14ac:dyDescent="0.2">
      <c r="A969" s="62"/>
      <c r="B969" s="9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63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</row>
    <row r="970" spans="1:51" ht="12.75" customHeight="1" x14ac:dyDescent="0.2">
      <c r="A970" s="62"/>
      <c r="B970" s="9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63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</row>
    <row r="971" spans="1:51" ht="12.75" customHeight="1" x14ac:dyDescent="0.2">
      <c r="A971" s="62"/>
      <c r="B971" s="9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63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</row>
    <row r="972" spans="1:51" ht="12.75" customHeight="1" x14ac:dyDescent="0.2">
      <c r="A972" s="62"/>
      <c r="B972" s="9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63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</row>
    <row r="973" spans="1:51" ht="12.75" customHeight="1" x14ac:dyDescent="0.2">
      <c r="A973" s="62"/>
      <c r="B973" s="9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63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</row>
    <row r="974" spans="1:51" ht="12.75" customHeight="1" x14ac:dyDescent="0.2">
      <c r="A974" s="62"/>
      <c r="B974" s="9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63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</row>
    <row r="975" spans="1:51" ht="12.75" customHeight="1" x14ac:dyDescent="0.2">
      <c r="A975" s="62"/>
      <c r="B975" s="9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63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</row>
    <row r="976" spans="1:51" ht="12.75" customHeight="1" x14ac:dyDescent="0.2">
      <c r="A976" s="62"/>
      <c r="B976" s="9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63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</row>
    <row r="977" spans="1:51" ht="12.75" customHeight="1" x14ac:dyDescent="0.2">
      <c r="A977" s="62"/>
      <c r="B977" s="9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63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</row>
    <row r="978" spans="1:51" ht="12.75" customHeight="1" x14ac:dyDescent="0.2">
      <c r="A978" s="62"/>
      <c r="B978" s="9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63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</row>
    <row r="979" spans="1:51" ht="12.75" customHeight="1" x14ac:dyDescent="0.2">
      <c r="A979" s="62"/>
      <c r="B979" s="9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63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</row>
    <row r="980" spans="1:51" ht="12.75" customHeight="1" x14ac:dyDescent="0.2">
      <c r="A980" s="62"/>
      <c r="B980" s="9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63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</row>
    <row r="981" spans="1:51" ht="12.75" customHeight="1" x14ac:dyDescent="0.2">
      <c r="A981" s="62"/>
      <c r="B981" s="9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63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</row>
    <row r="982" spans="1:51" ht="12.75" customHeight="1" x14ac:dyDescent="0.2">
      <c r="A982" s="62"/>
      <c r="B982" s="9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63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</row>
    <row r="983" spans="1:51" ht="12.75" customHeight="1" x14ac:dyDescent="0.2">
      <c r="A983" s="62"/>
      <c r="B983" s="9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63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</row>
    <row r="984" spans="1:51" ht="12.75" customHeight="1" x14ac:dyDescent="0.2">
      <c r="A984" s="62"/>
      <c r="B984" s="9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63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</row>
    <row r="985" spans="1:51" ht="12.75" customHeight="1" x14ac:dyDescent="0.2">
      <c r="A985" s="62"/>
      <c r="B985" s="9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63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</row>
    <row r="986" spans="1:51" ht="12.75" customHeight="1" x14ac:dyDescent="0.2">
      <c r="A986" s="62"/>
      <c r="B986" s="9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63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</row>
    <row r="987" spans="1:51" ht="12.75" customHeight="1" x14ac:dyDescent="0.2">
      <c r="A987" s="62"/>
      <c r="B987" s="9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63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</row>
    <row r="988" spans="1:51" ht="12.75" customHeight="1" x14ac:dyDescent="0.2">
      <c r="A988" s="62"/>
      <c r="B988" s="9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63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</row>
    <row r="989" spans="1:51" ht="12.75" customHeight="1" x14ac:dyDescent="0.2">
      <c r="A989" s="62"/>
      <c r="B989" s="9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63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</row>
    <row r="990" spans="1:51" ht="12.75" customHeight="1" x14ac:dyDescent="0.2">
      <c r="A990" s="62"/>
      <c r="B990" s="9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63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</row>
    <row r="991" spans="1:51" ht="12.75" customHeight="1" x14ac:dyDescent="0.2">
      <c r="A991" s="62"/>
      <c r="B991" s="9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63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</row>
    <row r="992" spans="1:51" ht="12.75" customHeight="1" x14ac:dyDescent="0.2">
      <c r="A992" s="62"/>
      <c r="B992" s="9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63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</row>
    <row r="993" spans="1:51" ht="12.75" customHeight="1" x14ac:dyDescent="0.2">
      <c r="A993" s="62"/>
      <c r="B993" s="9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63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</row>
    <row r="994" spans="1:51" ht="12.75" customHeight="1" x14ac:dyDescent="0.2">
      <c r="A994" s="62"/>
      <c r="B994" s="9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63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</row>
    <row r="995" spans="1:51" ht="12.75" customHeight="1" x14ac:dyDescent="0.2">
      <c r="A995" s="62"/>
      <c r="B995" s="9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63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</row>
    <row r="996" spans="1:51" ht="12.75" customHeight="1" x14ac:dyDescent="0.2">
      <c r="A996" s="62"/>
      <c r="B996" s="9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63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</row>
    <row r="997" spans="1:51" ht="12.75" customHeight="1" x14ac:dyDescent="0.2">
      <c r="A997" s="62"/>
      <c r="B997" s="9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63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</row>
    <row r="998" spans="1:51" ht="12.75" customHeight="1" x14ac:dyDescent="0.2">
      <c r="A998" s="62"/>
      <c r="B998" s="9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63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</row>
    <row r="999" spans="1:51" ht="12.75" customHeight="1" x14ac:dyDescent="0.2">
      <c r="A999" s="62"/>
      <c r="B999" s="9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63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</row>
    <row r="1000" spans="1:51" ht="12.75" customHeight="1" x14ac:dyDescent="0.2">
      <c r="A1000" s="62"/>
      <c r="B1000" s="9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63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</row>
  </sheetData>
  <pageMargins left="0.75" right="0.75" top="0.99" bottom="1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/>
  </sheetViews>
  <sheetFormatPr baseColWidth="10" defaultColWidth="14.42578125" defaultRowHeight="15" customHeight="1" x14ac:dyDescent="0.2"/>
  <cols>
    <col min="1" max="1" width="10.7109375" customWidth="1"/>
    <col min="2" max="2" width="7.28515625" customWidth="1"/>
    <col min="3" max="3" width="10.85546875" customWidth="1"/>
    <col min="4" max="4" width="6.7109375" customWidth="1"/>
    <col min="5" max="5" width="7" customWidth="1"/>
    <col min="6" max="7" width="6.7109375" customWidth="1"/>
    <col min="8" max="8" width="9.7109375" customWidth="1"/>
    <col min="9" max="21" width="6.7109375" customWidth="1"/>
    <col min="22" max="33" width="10.7109375" customWidth="1"/>
  </cols>
  <sheetData>
    <row r="1" spans="1:33" ht="12.75" customHeight="1" x14ac:dyDescent="0.2">
      <c r="A1" s="62"/>
      <c r="F1" s="14"/>
    </row>
    <row r="2" spans="1:33" ht="12.75" customHeight="1" x14ac:dyDescent="0.25">
      <c r="A2" s="64" t="s">
        <v>41</v>
      </c>
      <c r="B2" s="64"/>
      <c r="C2" s="64"/>
      <c r="D2" s="64"/>
      <c r="E2" s="64"/>
      <c r="F2" s="65"/>
      <c r="G2" s="64"/>
      <c r="H2" s="64"/>
      <c r="I2" s="66"/>
    </row>
    <row r="3" spans="1:33" ht="12.75" customHeight="1" x14ac:dyDescent="0.25">
      <c r="A3" s="67" t="s">
        <v>42</v>
      </c>
      <c r="B3" s="89" t="s">
        <v>43</v>
      </c>
      <c r="C3" s="90"/>
      <c r="D3" s="89" t="s">
        <v>44</v>
      </c>
      <c r="E3" s="90"/>
      <c r="F3" s="67" t="s">
        <v>45</v>
      </c>
      <c r="G3" s="89" t="s">
        <v>46</v>
      </c>
      <c r="H3" s="90"/>
      <c r="I3" s="66"/>
    </row>
    <row r="4" spans="1:33" ht="12.75" customHeight="1" x14ac:dyDescent="0.25">
      <c r="A4" s="68"/>
      <c r="B4" s="67" t="s">
        <v>47</v>
      </c>
      <c r="C4" s="67" t="s">
        <v>48</v>
      </c>
      <c r="D4" s="67" t="s">
        <v>47</v>
      </c>
      <c r="E4" s="67" t="s">
        <v>48</v>
      </c>
      <c r="F4" s="67"/>
      <c r="G4" s="67" t="s">
        <v>47</v>
      </c>
      <c r="H4" s="67" t="s">
        <v>48</v>
      </c>
      <c r="I4" s="66"/>
    </row>
    <row r="5" spans="1:33" ht="12.75" customHeight="1" x14ac:dyDescent="0.25">
      <c r="A5" s="65">
        <v>2002</v>
      </c>
      <c r="B5" s="69">
        <v>81</v>
      </c>
      <c r="C5" s="69">
        <f t="shared" ref="C5:C6" si="0">B5/G5*100</f>
        <v>67.5</v>
      </c>
      <c r="D5" s="69">
        <v>39</v>
      </c>
      <c r="E5" s="69">
        <f t="shared" ref="E5:E6" si="1">D5/G5*100</f>
        <v>32.5</v>
      </c>
      <c r="F5" s="70">
        <f t="shared" ref="F5:F15" si="2">B5/D5</f>
        <v>2.0769230769230771</v>
      </c>
      <c r="G5" s="69">
        <v>120</v>
      </c>
      <c r="H5" s="70">
        <v>100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ht="12.75" customHeight="1" x14ac:dyDescent="0.25">
      <c r="A6" s="65">
        <v>2003</v>
      </c>
      <c r="B6" s="69">
        <v>63</v>
      </c>
      <c r="C6" s="70">
        <f t="shared" si="0"/>
        <v>70.786516853932582</v>
      </c>
      <c r="D6" s="69">
        <v>26</v>
      </c>
      <c r="E6" s="70">
        <f t="shared" si="1"/>
        <v>29.213483146067414</v>
      </c>
      <c r="F6" s="70">
        <f t="shared" si="2"/>
        <v>2.4230769230769229</v>
      </c>
      <c r="G6" s="69">
        <v>89</v>
      </c>
      <c r="H6" s="70">
        <v>100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1:33" ht="12.75" customHeight="1" x14ac:dyDescent="0.25">
      <c r="A7" s="65">
        <v>2004</v>
      </c>
      <c r="B7" s="69">
        <v>75</v>
      </c>
      <c r="C7" s="70">
        <f>+B7/$G$7*100</f>
        <v>70.754716981132077</v>
      </c>
      <c r="D7" s="69">
        <v>31</v>
      </c>
      <c r="E7" s="69">
        <f>+D7/$G$7*100</f>
        <v>29.245283018867923</v>
      </c>
      <c r="F7" s="70">
        <f t="shared" si="2"/>
        <v>2.4193548387096775</v>
      </c>
      <c r="G7" s="69">
        <v>106</v>
      </c>
      <c r="H7" s="70">
        <f>+G7/$G$7*100</f>
        <v>100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ht="12.75" customHeight="1" x14ac:dyDescent="0.25">
      <c r="A8" s="65">
        <v>2005</v>
      </c>
      <c r="B8" s="69">
        <v>66</v>
      </c>
      <c r="C8" s="70">
        <f>+B8/$G$8*100</f>
        <v>76.744186046511629</v>
      </c>
      <c r="D8" s="69">
        <v>20</v>
      </c>
      <c r="E8" s="69">
        <f>+D8/$G$8*100</f>
        <v>23.255813953488371</v>
      </c>
      <c r="F8" s="70">
        <f t="shared" si="2"/>
        <v>3.3</v>
      </c>
      <c r="G8" s="69">
        <v>86</v>
      </c>
      <c r="H8" s="70">
        <f>+G8/$G$8*100</f>
        <v>100</v>
      </c>
      <c r="I8" s="62"/>
      <c r="J8" s="62">
        <f>76.7/3.3*100</f>
        <v>2324.2424242424245</v>
      </c>
      <c r="K8" s="62">
        <f>20/66</f>
        <v>0.30303030303030304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</row>
    <row r="9" spans="1:33" ht="12.75" customHeight="1" x14ac:dyDescent="0.25">
      <c r="A9" s="65">
        <v>2006</v>
      </c>
      <c r="B9" s="69">
        <v>68</v>
      </c>
      <c r="C9" s="70">
        <f>+B9/$G$9*100</f>
        <v>73.91304347826086</v>
      </c>
      <c r="D9" s="69">
        <v>24</v>
      </c>
      <c r="E9" s="69">
        <f>+D9/$G$9*100</f>
        <v>26.086956521739129</v>
      </c>
      <c r="F9" s="70">
        <f t="shared" si="2"/>
        <v>2.8333333333333335</v>
      </c>
      <c r="G9" s="69">
        <v>92</v>
      </c>
      <c r="H9" s="70">
        <f>+G9/$G$9*100</f>
        <v>100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</row>
    <row r="10" spans="1:33" ht="12.75" customHeight="1" x14ac:dyDescent="0.25">
      <c r="A10" s="65">
        <v>2007</v>
      </c>
      <c r="B10" s="69">
        <v>63</v>
      </c>
      <c r="C10" s="70">
        <f t="shared" ref="C10:C12" si="3">+B10/$G$10*100</f>
        <v>71.590909090909093</v>
      </c>
      <c r="D10" s="69">
        <v>25</v>
      </c>
      <c r="E10" s="69">
        <f t="shared" ref="E10:E12" si="4">+D10/$G$10*100</f>
        <v>28.40909090909091</v>
      </c>
      <c r="F10" s="70">
        <f t="shared" si="2"/>
        <v>2.52</v>
      </c>
      <c r="G10" s="69">
        <v>88</v>
      </c>
      <c r="H10" s="70">
        <f>+G10/$G$10*100</f>
        <v>100</v>
      </c>
      <c r="I10" s="62"/>
      <c r="J10" s="62">
        <f>25/63*100</f>
        <v>39.682539682539684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</row>
    <row r="11" spans="1:33" ht="12.75" customHeight="1" x14ac:dyDescent="0.25">
      <c r="A11" s="65">
        <v>2008</v>
      </c>
      <c r="B11" s="69">
        <v>86</v>
      </c>
      <c r="C11" s="70">
        <f t="shared" si="3"/>
        <v>97.727272727272734</v>
      </c>
      <c r="D11" s="69">
        <v>35</v>
      </c>
      <c r="E11" s="69">
        <f t="shared" si="4"/>
        <v>39.772727272727273</v>
      </c>
      <c r="F11" s="70">
        <f t="shared" si="2"/>
        <v>2.4571428571428573</v>
      </c>
      <c r="G11" s="69">
        <f t="shared" ref="G11:G15" si="5">+D11+B11</f>
        <v>121</v>
      </c>
      <c r="H11" s="70">
        <v>100</v>
      </c>
      <c r="J11" s="71">
        <f>86/35</f>
        <v>2.4571428571428573</v>
      </c>
    </row>
    <row r="12" spans="1:33" ht="12.75" customHeight="1" x14ac:dyDescent="0.25">
      <c r="A12" s="65">
        <v>2009</v>
      </c>
      <c r="B12" s="69">
        <v>73</v>
      </c>
      <c r="C12" s="70">
        <f t="shared" si="3"/>
        <v>82.954545454545453</v>
      </c>
      <c r="D12" s="69">
        <v>38</v>
      </c>
      <c r="E12" s="69">
        <f t="shared" si="4"/>
        <v>43.18181818181818</v>
      </c>
      <c r="F12" s="70">
        <f t="shared" si="2"/>
        <v>1.9210526315789473</v>
      </c>
      <c r="G12" s="69">
        <f t="shared" si="5"/>
        <v>111</v>
      </c>
      <c r="H12" s="70">
        <v>100</v>
      </c>
      <c r="I12" s="72"/>
      <c r="J12" s="71">
        <f t="shared" ref="J12:J15" si="6">+B12/D12</f>
        <v>1.9210526315789473</v>
      </c>
      <c r="K12" s="72"/>
      <c r="L12" s="66"/>
    </row>
    <row r="13" spans="1:33" ht="12.75" customHeight="1" x14ac:dyDescent="0.25">
      <c r="A13" s="65">
        <v>2010</v>
      </c>
      <c r="B13" s="69">
        <v>101</v>
      </c>
      <c r="C13" s="70">
        <f t="shared" ref="C13:C15" si="7">+B13/G13*100</f>
        <v>71.63120567375887</v>
      </c>
      <c r="D13" s="69">
        <v>40</v>
      </c>
      <c r="E13" s="69">
        <f t="shared" ref="E13:E15" si="8">+D13/G13*100</f>
        <v>28.368794326241137</v>
      </c>
      <c r="F13" s="70">
        <f t="shared" si="2"/>
        <v>2.5249999999999999</v>
      </c>
      <c r="G13" s="69">
        <f t="shared" si="5"/>
        <v>141</v>
      </c>
      <c r="H13" s="69">
        <v>100</v>
      </c>
      <c r="I13" s="72"/>
      <c r="J13" s="71">
        <f t="shared" si="6"/>
        <v>2.5249999999999999</v>
      </c>
      <c r="K13" s="72"/>
      <c r="L13" s="66"/>
    </row>
    <row r="14" spans="1:33" ht="12.75" customHeight="1" x14ac:dyDescent="0.25">
      <c r="A14" s="65">
        <v>2011</v>
      </c>
      <c r="B14" s="69">
        <v>94</v>
      </c>
      <c r="C14" s="70">
        <f t="shared" si="7"/>
        <v>64.38356164383562</v>
      </c>
      <c r="D14" s="69">
        <v>52</v>
      </c>
      <c r="E14" s="69">
        <f t="shared" si="8"/>
        <v>35.61643835616438</v>
      </c>
      <c r="F14" s="70">
        <f t="shared" si="2"/>
        <v>1.8076923076923077</v>
      </c>
      <c r="G14" s="69">
        <f t="shared" si="5"/>
        <v>146</v>
      </c>
      <c r="H14" s="69">
        <v>100</v>
      </c>
      <c r="I14" s="69"/>
      <c r="J14" s="71">
        <f t="shared" si="6"/>
        <v>1.8076923076923077</v>
      </c>
      <c r="K14" s="69"/>
    </row>
    <row r="15" spans="1:33" ht="12.75" customHeight="1" x14ac:dyDescent="0.25">
      <c r="A15" s="65">
        <v>2012</v>
      </c>
      <c r="B15" s="69">
        <v>119</v>
      </c>
      <c r="C15" s="70">
        <f t="shared" si="7"/>
        <v>70</v>
      </c>
      <c r="D15" s="69">
        <v>51</v>
      </c>
      <c r="E15" s="69">
        <f t="shared" si="8"/>
        <v>30</v>
      </c>
      <c r="F15" s="70">
        <f t="shared" si="2"/>
        <v>2.3333333333333335</v>
      </c>
      <c r="G15" s="69">
        <f t="shared" si="5"/>
        <v>170</v>
      </c>
      <c r="H15" s="69">
        <v>100</v>
      </c>
      <c r="I15" s="69"/>
      <c r="J15" s="71">
        <f t="shared" si="6"/>
        <v>2.3333333333333335</v>
      </c>
      <c r="K15" s="69"/>
      <c r="M15" s="71">
        <f>52-170</f>
        <v>-118</v>
      </c>
    </row>
    <row r="16" spans="1:33" ht="12.75" customHeight="1" x14ac:dyDescent="0.2">
      <c r="A16" s="62" t="s">
        <v>49</v>
      </c>
      <c r="B16" s="69">
        <v>676</v>
      </c>
      <c r="C16" s="71">
        <f>+B16/954*100</f>
        <v>70.859538784067084</v>
      </c>
      <c r="D16" s="69">
        <v>278</v>
      </c>
      <c r="E16" s="71">
        <f>+D16/954*100</f>
        <v>29.140461215932913</v>
      </c>
      <c r="F16" s="14"/>
      <c r="G16" s="71">
        <f>+B16+D16</f>
        <v>954</v>
      </c>
    </row>
    <row r="17" spans="1:21" ht="12.75" customHeight="1" x14ac:dyDescent="0.2">
      <c r="A17" s="73"/>
      <c r="B17" s="74">
        <v>1996</v>
      </c>
      <c r="C17" s="74">
        <v>1997</v>
      </c>
      <c r="D17" s="74">
        <v>1998</v>
      </c>
      <c r="E17" s="74">
        <v>1999</v>
      </c>
      <c r="F17" s="74">
        <v>2000</v>
      </c>
      <c r="G17" s="74">
        <v>2001</v>
      </c>
      <c r="H17" s="74">
        <v>2002</v>
      </c>
      <c r="I17" s="74">
        <v>2003</v>
      </c>
      <c r="J17" s="74">
        <v>2004</v>
      </c>
      <c r="K17" s="74">
        <v>2005</v>
      </c>
      <c r="L17" s="74">
        <v>2006</v>
      </c>
      <c r="M17" s="74">
        <v>2007</v>
      </c>
      <c r="N17" s="73">
        <v>2008</v>
      </c>
      <c r="O17" s="73">
        <v>2009</v>
      </c>
      <c r="P17" s="73">
        <v>2010</v>
      </c>
      <c r="Q17" s="73">
        <v>2011</v>
      </c>
      <c r="R17" s="73">
        <v>2012</v>
      </c>
      <c r="S17" s="62"/>
      <c r="T17" s="62"/>
      <c r="U17" s="62"/>
    </row>
    <row r="18" spans="1:21" ht="12.75" customHeight="1" x14ac:dyDescent="0.25">
      <c r="A18" s="75" t="s">
        <v>50</v>
      </c>
      <c r="B18" s="74">
        <v>3.4</v>
      </c>
      <c r="C18" s="74">
        <v>3.4</v>
      </c>
      <c r="D18" s="74">
        <v>3.1</v>
      </c>
      <c r="E18" s="74">
        <v>3.3</v>
      </c>
      <c r="F18" s="74">
        <v>4.2</v>
      </c>
      <c r="G18" s="74">
        <v>3.6</v>
      </c>
      <c r="H18" s="74">
        <v>2.1</v>
      </c>
      <c r="I18" s="74">
        <v>2.4</v>
      </c>
      <c r="J18" s="74">
        <v>2.4</v>
      </c>
      <c r="K18" s="74">
        <v>3.3</v>
      </c>
      <c r="L18" s="74">
        <v>2.8</v>
      </c>
      <c r="M18" s="74">
        <v>2.5</v>
      </c>
      <c r="N18" s="76">
        <f>F11</f>
        <v>2.4571428571428573</v>
      </c>
      <c r="O18" s="73">
        <v>1.9</v>
      </c>
      <c r="P18" s="76">
        <f>F13</f>
        <v>2.5249999999999999</v>
      </c>
      <c r="Q18" s="73">
        <v>1.7</v>
      </c>
      <c r="R18" s="73">
        <v>2.2999999999999998</v>
      </c>
      <c r="S18" s="62"/>
      <c r="T18" s="62"/>
      <c r="U18" s="62"/>
    </row>
    <row r="19" spans="1:21" ht="12.75" customHeight="1" x14ac:dyDescent="0.2">
      <c r="A19" s="72"/>
      <c r="B19" s="62"/>
      <c r="C19" s="62"/>
      <c r="D19" s="62"/>
      <c r="E19" s="62"/>
      <c r="F19" s="62"/>
      <c r="G19" s="62"/>
      <c r="H19" s="62"/>
      <c r="I19" s="14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ht="12.75" customHeight="1" x14ac:dyDescent="0.2">
      <c r="A20" s="62"/>
      <c r="B20" s="69"/>
      <c r="C20" s="69"/>
      <c r="D20" s="77"/>
      <c r="E20" s="69"/>
      <c r="F20" s="69"/>
      <c r="G20" s="69"/>
      <c r="H20" s="69"/>
      <c r="I20" s="69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1" ht="12.75" customHeight="1" x14ac:dyDescent="0.2">
      <c r="A21" s="62"/>
      <c r="B21" s="62"/>
      <c r="C21" s="62"/>
      <c r="D21" s="62"/>
      <c r="E21" s="62"/>
      <c r="F21" s="62"/>
      <c r="G21" s="62"/>
      <c r="H21" s="62"/>
      <c r="I21" s="14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</row>
    <row r="22" spans="1:21" ht="12.75" customHeight="1" x14ac:dyDescent="0.2">
      <c r="A22" s="62"/>
      <c r="B22" s="69"/>
      <c r="C22" s="69"/>
      <c r="D22" s="70"/>
      <c r="E22" s="70"/>
      <c r="F22" s="70"/>
      <c r="G22" s="70"/>
      <c r="H22" s="70"/>
      <c r="I22" s="69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1:21" ht="12.75" customHeight="1" x14ac:dyDescent="0.2">
      <c r="A23" s="62"/>
      <c r="B23" s="62"/>
      <c r="C23" s="62"/>
      <c r="D23" s="62"/>
      <c r="E23" s="62"/>
      <c r="F23" s="62"/>
      <c r="G23" s="62"/>
      <c r="H23" s="62"/>
      <c r="I23" s="14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1:21" ht="12.75" customHeight="1" x14ac:dyDescent="0.2">
      <c r="A24" s="62"/>
      <c r="B24" s="62"/>
      <c r="C24" s="62"/>
      <c r="D24" s="62"/>
      <c r="E24" s="62"/>
      <c r="F24" s="62"/>
      <c r="G24" s="62"/>
      <c r="H24" s="62"/>
      <c r="I24" s="14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2.75" customHeight="1" x14ac:dyDescent="0.2">
      <c r="A25" s="62"/>
      <c r="B25" s="62"/>
      <c r="C25" s="62"/>
      <c r="D25" s="62"/>
      <c r="E25" s="62"/>
      <c r="F25" s="62"/>
      <c r="G25" s="62"/>
      <c r="H25" s="62"/>
      <c r="I25" s="14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1:21" ht="12.75" customHeight="1" x14ac:dyDescent="0.2">
      <c r="A26" s="62"/>
      <c r="B26" s="62"/>
      <c r="C26" s="62"/>
      <c r="D26" s="62"/>
      <c r="E26" s="62"/>
      <c r="F26" s="62"/>
      <c r="G26" s="62"/>
      <c r="H26" s="62"/>
      <c r="I26" s="14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 ht="12.75" customHeight="1" x14ac:dyDescent="0.35">
      <c r="A27" s="62"/>
      <c r="B27" s="62"/>
      <c r="C27" s="62"/>
      <c r="D27" s="62"/>
      <c r="E27" s="62"/>
      <c r="F27" s="62"/>
      <c r="G27" s="78" t="s">
        <v>51</v>
      </c>
      <c r="H27" s="62"/>
      <c r="I27" s="14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1:21" ht="12.75" customHeight="1" x14ac:dyDescent="0.2">
      <c r="A28" s="62"/>
      <c r="B28" s="62"/>
      <c r="C28" s="62"/>
      <c r="D28" s="62"/>
      <c r="E28" s="62"/>
      <c r="F28" s="62"/>
      <c r="G28" s="62"/>
      <c r="H28" s="62"/>
      <c r="I28" s="14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1" ht="12.75" customHeight="1" x14ac:dyDescent="0.2">
      <c r="A29" s="62"/>
      <c r="B29" s="62"/>
      <c r="C29" s="62"/>
      <c r="D29" s="62"/>
      <c r="E29" s="62"/>
      <c r="F29" s="62"/>
      <c r="G29" s="62"/>
      <c r="H29" s="62"/>
      <c r="I29" s="14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1" ht="12.75" customHeight="1" x14ac:dyDescent="0.2">
      <c r="A30" s="62"/>
      <c r="B30" s="62"/>
      <c r="C30" s="62"/>
      <c r="D30" s="62"/>
      <c r="E30" s="62"/>
      <c r="F30" s="62"/>
      <c r="G30" s="62"/>
      <c r="H30" s="62"/>
      <c r="I30" s="14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1" ht="12.75" customHeight="1" x14ac:dyDescent="0.2">
      <c r="A31" s="62"/>
      <c r="B31" s="62"/>
      <c r="C31" s="62"/>
      <c r="D31" s="62"/>
      <c r="E31" s="62"/>
      <c r="F31" s="62"/>
      <c r="G31" s="62"/>
      <c r="H31" s="62"/>
      <c r="I31" s="14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 ht="12.75" customHeight="1" x14ac:dyDescent="0.2">
      <c r="A32" s="62"/>
      <c r="B32" s="62"/>
      <c r="C32" s="62"/>
      <c r="D32" s="62"/>
      <c r="E32" s="62"/>
      <c r="F32" s="62"/>
      <c r="G32" s="62"/>
      <c r="H32" s="62"/>
      <c r="I32" s="14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 ht="12.75" customHeight="1" x14ac:dyDescent="0.2">
      <c r="A33" s="62"/>
      <c r="B33" s="62"/>
      <c r="C33" s="62"/>
      <c r="D33" s="62"/>
      <c r="E33" s="62"/>
      <c r="F33" s="62"/>
      <c r="G33" s="62"/>
      <c r="H33" s="62"/>
      <c r="I33" s="14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 ht="12.75" customHeight="1" x14ac:dyDescent="0.2">
      <c r="A34" s="62"/>
      <c r="B34" s="62"/>
      <c r="C34" s="62"/>
      <c r="D34" s="62"/>
      <c r="E34" s="62"/>
      <c r="F34" s="62"/>
      <c r="G34" s="62"/>
      <c r="H34" s="62"/>
      <c r="I34" s="14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 ht="12.75" customHeight="1" x14ac:dyDescent="0.2">
      <c r="A35" s="62"/>
      <c r="B35" s="62"/>
      <c r="C35" s="62"/>
      <c r="D35" s="62"/>
      <c r="E35" s="62"/>
      <c r="F35" s="62"/>
      <c r="G35" s="62"/>
      <c r="H35" s="62"/>
      <c r="I35" s="14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ht="12.75" customHeight="1" x14ac:dyDescent="0.2">
      <c r="A36" s="62"/>
      <c r="B36" s="62"/>
      <c r="C36" s="62"/>
      <c r="D36" s="62"/>
      <c r="E36" s="62"/>
      <c r="F36" s="62"/>
      <c r="G36" s="62"/>
      <c r="H36" s="62"/>
      <c r="I36" s="14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ht="12.75" customHeight="1" x14ac:dyDescent="0.2">
      <c r="A37" s="62"/>
      <c r="B37" s="62"/>
      <c r="C37" s="62"/>
      <c r="D37" s="62"/>
      <c r="E37" s="62"/>
      <c r="F37" s="62"/>
      <c r="G37" s="62"/>
      <c r="H37" s="62"/>
      <c r="I37" s="14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2.75" customHeight="1" x14ac:dyDescent="0.2">
      <c r="A38" s="62"/>
      <c r="B38" s="62"/>
      <c r="C38" s="62"/>
      <c r="D38" s="62"/>
      <c r="E38" s="62"/>
      <c r="F38" s="62"/>
      <c r="G38" s="62"/>
      <c r="H38" s="62"/>
      <c r="I38" s="14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 ht="12.75" customHeight="1" x14ac:dyDescent="0.2">
      <c r="A39" s="62"/>
      <c r="B39" s="62"/>
      <c r="C39" s="62"/>
      <c r="D39" s="62"/>
      <c r="E39" s="62"/>
      <c r="F39" s="62"/>
      <c r="G39" s="62"/>
      <c r="H39" s="62"/>
      <c r="I39" s="14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pans="1:21" ht="12.75" customHeight="1" x14ac:dyDescent="0.2">
      <c r="A40" s="62"/>
      <c r="B40" s="62"/>
      <c r="C40" s="62"/>
      <c r="D40" s="62"/>
      <c r="E40" s="62"/>
      <c r="F40" s="62"/>
      <c r="G40" s="62"/>
      <c r="H40" s="62"/>
      <c r="I40" s="14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pans="1:21" ht="12.75" customHeight="1" x14ac:dyDescent="0.2">
      <c r="A41" s="62"/>
      <c r="B41" s="62"/>
      <c r="C41" s="62"/>
      <c r="D41" s="62"/>
      <c r="E41" s="62"/>
      <c r="F41" s="62"/>
      <c r="G41" s="62"/>
      <c r="H41" s="62"/>
      <c r="I41" s="14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pans="1:21" ht="12.75" customHeight="1" x14ac:dyDescent="0.2">
      <c r="A42" s="62"/>
      <c r="B42" s="62"/>
      <c r="C42" s="62"/>
      <c r="D42" s="62"/>
      <c r="E42" s="62"/>
      <c r="F42" s="62"/>
      <c r="G42" s="62"/>
      <c r="H42" s="62"/>
      <c r="I42" s="14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pans="1:21" ht="12.75" customHeight="1" x14ac:dyDescent="0.2">
      <c r="A43" s="62"/>
      <c r="B43" s="62"/>
      <c r="C43" s="62"/>
      <c r="D43" s="62"/>
      <c r="E43" s="62"/>
      <c r="F43" s="62"/>
      <c r="G43" s="62"/>
      <c r="H43" s="62"/>
      <c r="I43" s="14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2.75" customHeight="1" x14ac:dyDescent="0.2">
      <c r="A44" s="62"/>
      <c r="B44" s="62"/>
      <c r="C44" s="62"/>
      <c r="D44" s="62"/>
      <c r="E44" s="62"/>
      <c r="F44" s="62"/>
      <c r="G44" s="62"/>
      <c r="H44" s="62"/>
      <c r="I44" s="14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</row>
    <row r="45" spans="1:21" ht="12.75" customHeight="1" x14ac:dyDescent="0.2">
      <c r="A45" s="62"/>
      <c r="B45" s="62"/>
      <c r="C45" s="62"/>
      <c r="D45" s="62"/>
      <c r="E45" s="62"/>
      <c r="F45" s="62"/>
      <c r="G45" s="62"/>
      <c r="H45" s="62"/>
      <c r="I45" s="14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</row>
    <row r="46" spans="1:21" ht="12.75" customHeight="1" x14ac:dyDescent="0.2">
      <c r="A46" s="62"/>
      <c r="B46" s="62"/>
      <c r="C46" s="62"/>
      <c r="D46" s="62"/>
      <c r="E46" s="62"/>
      <c r="F46" s="62"/>
      <c r="G46" s="62"/>
      <c r="H46" s="62"/>
      <c r="I46" s="14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</row>
    <row r="47" spans="1:21" ht="12.75" customHeight="1" x14ac:dyDescent="0.2">
      <c r="A47" s="62"/>
      <c r="B47" s="62"/>
      <c r="C47" s="62"/>
      <c r="D47" s="62"/>
      <c r="E47" s="62"/>
      <c r="F47" s="62"/>
      <c r="G47" s="62"/>
      <c r="H47" s="62"/>
      <c r="I47" s="14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</row>
    <row r="48" spans="1:21" ht="12.75" customHeight="1" x14ac:dyDescent="0.2">
      <c r="A48" s="62"/>
      <c r="B48" s="62"/>
      <c r="C48" s="62"/>
      <c r="D48" s="62"/>
      <c r="E48" s="62"/>
      <c r="F48" s="62"/>
      <c r="G48" s="62"/>
      <c r="H48" s="62"/>
      <c r="I48" s="14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</row>
    <row r="49" spans="1:21" ht="12.75" customHeight="1" x14ac:dyDescent="0.2">
      <c r="A49" s="62"/>
      <c r="B49" s="62"/>
      <c r="C49" s="62"/>
      <c r="D49" s="62"/>
      <c r="E49" s="62"/>
      <c r="F49" s="62"/>
      <c r="G49" s="62"/>
      <c r="H49" s="62"/>
      <c r="I49" s="14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</row>
    <row r="50" spans="1:21" ht="12.75" customHeight="1" x14ac:dyDescent="0.2">
      <c r="A50" s="62"/>
      <c r="B50" s="62"/>
      <c r="C50" s="62"/>
      <c r="D50" s="62"/>
      <c r="E50" s="62"/>
      <c r="F50" s="62"/>
      <c r="G50" s="62"/>
      <c r="H50" s="62"/>
      <c r="I50" s="14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</row>
    <row r="51" spans="1:21" ht="12.75" customHeight="1" x14ac:dyDescent="0.2">
      <c r="A51" s="62"/>
      <c r="B51" s="62"/>
      <c r="C51" s="62"/>
      <c r="D51" s="62"/>
      <c r="E51" s="62"/>
      <c r="F51" s="62"/>
      <c r="G51" s="62"/>
      <c r="H51" s="62"/>
      <c r="I51" s="14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</row>
    <row r="52" spans="1:21" ht="12.75" customHeight="1" x14ac:dyDescent="0.2">
      <c r="A52" s="62"/>
      <c r="B52" s="62"/>
      <c r="C52" s="62"/>
      <c r="D52" s="62"/>
      <c r="E52" s="62"/>
      <c r="F52" s="62"/>
      <c r="G52" s="62"/>
      <c r="H52" s="62"/>
      <c r="I52" s="14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</row>
    <row r="53" spans="1:21" ht="12.75" customHeight="1" x14ac:dyDescent="0.2">
      <c r="A53" s="62"/>
      <c r="B53" s="62"/>
      <c r="C53" s="62"/>
      <c r="D53" s="62"/>
      <c r="E53" s="62"/>
      <c r="F53" s="62"/>
      <c r="G53" s="62"/>
      <c r="H53" s="62"/>
      <c r="I53" s="14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</row>
    <row r="54" spans="1:21" ht="12.75" customHeight="1" x14ac:dyDescent="0.2">
      <c r="A54" s="62"/>
      <c r="B54" s="62"/>
      <c r="C54" s="62"/>
      <c r="D54" s="62"/>
      <c r="E54" s="62"/>
      <c r="F54" s="62"/>
      <c r="G54" s="62"/>
      <c r="H54" s="62"/>
      <c r="I54" s="14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</row>
    <row r="55" spans="1:21" ht="12.75" customHeight="1" x14ac:dyDescent="0.2">
      <c r="A55" s="62"/>
      <c r="B55" s="62"/>
      <c r="C55" s="62"/>
      <c r="D55" s="62"/>
      <c r="E55" s="62"/>
      <c r="F55" s="62"/>
      <c r="G55" s="62"/>
      <c r="H55" s="62"/>
      <c r="I55" s="14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</row>
    <row r="56" spans="1:21" ht="12.75" customHeight="1" x14ac:dyDescent="0.2">
      <c r="A56" s="62"/>
      <c r="B56" s="62"/>
      <c r="C56" s="62"/>
      <c r="D56" s="62"/>
      <c r="E56" s="62"/>
      <c r="F56" s="62"/>
      <c r="G56" s="62"/>
      <c r="H56" s="62"/>
      <c r="I56" s="14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</row>
    <row r="57" spans="1:21" ht="12.75" customHeight="1" x14ac:dyDescent="0.2">
      <c r="A57" s="62"/>
      <c r="B57" s="62"/>
      <c r="C57" s="62"/>
      <c r="D57" s="62"/>
      <c r="E57" s="62"/>
      <c r="F57" s="62"/>
      <c r="G57" s="62"/>
      <c r="H57" s="62"/>
      <c r="I57" s="14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</row>
    <row r="58" spans="1:21" ht="12.75" customHeight="1" x14ac:dyDescent="0.2">
      <c r="A58" s="62"/>
      <c r="B58" s="62"/>
      <c r="C58" s="62"/>
      <c r="D58" s="62"/>
      <c r="E58" s="62"/>
      <c r="F58" s="62"/>
      <c r="G58" s="62"/>
      <c r="H58" s="62"/>
      <c r="I58" s="14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</row>
    <row r="59" spans="1:21" ht="12.75" customHeight="1" x14ac:dyDescent="0.2">
      <c r="A59" s="62"/>
      <c r="B59" s="62"/>
      <c r="C59" s="62"/>
      <c r="D59" s="62"/>
      <c r="E59" s="62"/>
      <c r="F59" s="62"/>
      <c r="G59" s="62"/>
      <c r="H59" s="62"/>
      <c r="I59" s="14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</row>
    <row r="60" spans="1:21" ht="12.75" customHeight="1" x14ac:dyDescent="0.2">
      <c r="A60" s="62"/>
      <c r="F60" s="14"/>
    </row>
    <row r="61" spans="1:21" ht="12.75" customHeight="1" x14ac:dyDescent="0.2">
      <c r="A61" s="62"/>
      <c r="F61" s="14"/>
    </row>
    <row r="62" spans="1:21" ht="12.75" customHeight="1" x14ac:dyDescent="0.2">
      <c r="A62" s="62"/>
      <c r="F62" s="14"/>
    </row>
    <row r="63" spans="1:21" ht="12.75" customHeight="1" x14ac:dyDescent="0.2">
      <c r="A63" s="62"/>
      <c r="F63" s="14"/>
    </row>
    <row r="64" spans="1:21" ht="12.75" customHeight="1" x14ac:dyDescent="0.2">
      <c r="A64" s="62"/>
      <c r="F64" s="14"/>
    </row>
    <row r="65" spans="1:6" ht="12.75" customHeight="1" x14ac:dyDescent="0.2">
      <c r="A65" s="62"/>
      <c r="F65" s="14"/>
    </row>
    <row r="66" spans="1:6" ht="12.75" customHeight="1" x14ac:dyDescent="0.2">
      <c r="A66" s="62"/>
      <c r="F66" s="14"/>
    </row>
    <row r="67" spans="1:6" ht="12.75" customHeight="1" x14ac:dyDescent="0.2">
      <c r="A67" s="62"/>
      <c r="F67" s="14"/>
    </row>
    <row r="68" spans="1:6" ht="12.75" customHeight="1" x14ac:dyDescent="0.2">
      <c r="A68" s="62"/>
      <c r="F68" s="14"/>
    </row>
    <row r="69" spans="1:6" ht="12.75" customHeight="1" x14ac:dyDescent="0.2">
      <c r="A69" s="62"/>
      <c r="F69" s="14"/>
    </row>
    <row r="70" spans="1:6" ht="12.75" customHeight="1" x14ac:dyDescent="0.2">
      <c r="A70" s="62"/>
      <c r="F70" s="14"/>
    </row>
    <row r="71" spans="1:6" ht="12.75" customHeight="1" x14ac:dyDescent="0.2">
      <c r="A71" s="62"/>
      <c r="F71" s="14"/>
    </row>
    <row r="72" spans="1:6" ht="12.75" customHeight="1" x14ac:dyDescent="0.2">
      <c r="A72" s="62"/>
      <c r="F72" s="14"/>
    </row>
    <row r="73" spans="1:6" ht="12.75" customHeight="1" x14ac:dyDescent="0.2">
      <c r="A73" s="62"/>
      <c r="F73" s="14"/>
    </row>
    <row r="74" spans="1:6" ht="12.75" customHeight="1" x14ac:dyDescent="0.2">
      <c r="A74" s="62"/>
      <c r="F74" s="14"/>
    </row>
    <row r="75" spans="1:6" ht="12.75" customHeight="1" x14ac:dyDescent="0.2">
      <c r="A75" s="62"/>
      <c r="F75" s="14"/>
    </row>
    <row r="76" spans="1:6" ht="12.75" customHeight="1" x14ac:dyDescent="0.2">
      <c r="A76" s="62"/>
      <c r="F76" s="14"/>
    </row>
    <row r="77" spans="1:6" ht="12.75" customHeight="1" x14ac:dyDescent="0.2">
      <c r="A77" s="62"/>
      <c r="F77" s="14"/>
    </row>
    <row r="78" spans="1:6" ht="12.75" customHeight="1" x14ac:dyDescent="0.2">
      <c r="A78" s="62"/>
      <c r="F78" s="14"/>
    </row>
    <row r="79" spans="1:6" ht="12.75" customHeight="1" x14ac:dyDescent="0.2">
      <c r="A79" s="62"/>
      <c r="F79" s="14"/>
    </row>
    <row r="80" spans="1:6" ht="12.75" customHeight="1" x14ac:dyDescent="0.2">
      <c r="A80" s="62"/>
      <c r="F80" s="14"/>
    </row>
    <row r="81" spans="1:6" ht="12.75" customHeight="1" x14ac:dyDescent="0.2">
      <c r="A81" s="62"/>
      <c r="F81" s="14"/>
    </row>
    <row r="82" spans="1:6" ht="12.75" customHeight="1" x14ac:dyDescent="0.2">
      <c r="A82" s="62"/>
      <c r="F82" s="14"/>
    </row>
    <row r="83" spans="1:6" ht="12.75" customHeight="1" x14ac:dyDescent="0.2">
      <c r="A83" s="62"/>
      <c r="F83" s="14"/>
    </row>
    <row r="84" spans="1:6" ht="12.75" customHeight="1" x14ac:dyDescent="0.2">
      <c r="A84" s="62"/>
      <c r="F84" s="14"/>
    </row>
    <row r="85" spans="1:6" ht="12.75" customHeight="1" x14ac:dyDescent="0.2">
      <c r="A85" s="62"/>
      <c r="F85" s="14"/>
    </row>
    <row r="86" spans="1:6" ht="12.75" customHeight="1" x14ac:dyDescent="0.2">
      <c r="A86" s="62"/>
      <c r="F86" s="14"/>
    </row>
    <row r="87" spans="1:6" ht="12.75" customHeight="1" x14ac:dyDescent="0.2">
      <c r="A87" s="62"/>
      <c r="F87" s="14"/>
    </row>
    <row r="88" spans="1:6" ht="12.75" customHeight="1" x14ac:dyDescent="0.2">
      <c r="A88" s="62"/>
      <c r="F88" s="14"/>
    </row>
    <row r="89" spans="1:6" ht="12.75" customHeight="1" x14ac:dyDescent="0.2">
      <c r="A89" s="62"/>
      <c r="F89" s="14"/>
    </row>
    <row r="90" spans="1:6" ht="12.75" customHeight="1" x14ac:dyDescent="0.2">
      <c r="A90" s="62"/>
      <c r="F90" s="14"/>
    </row>
    <row r="91" spans="1:6" ht="12.75" customHeight="1" x14ac:dyDescent="0.2">
      <c r="A91" s="62"/>
      <c r="F91" s="14"/>
    </row>
    <row r="92" spans="1:6" ht="12.75" customHeight="1" x14ac:dyDescent="0.2">
      <c r="A92" s="62"/>
      <c r="F92" s="14"/>
    </row>
    <row r="93" spans="1:6" ht="12.75" customHeight="1" x14ac:dyDescent="0.2">
      <c r="A93" s="62"/>
      <c r="F93" s="14"/>
    </row>
    <row r="94" spans="1:6" ht="12.75" customHeight="1" x14ac:dyDescent="0.2">
      <c r="A94" s="62"/>
      <c r="F94" s="14"/>
    </row>
    <row r="95" spans="1:6" ht="12.75" customHeight="1" x14ac:dyDescent="0.2">
      <c r="A95" s="62"/>
      <c r="F95" s="14"/>
    </row>
    <row r="96" spans="1:6" ht="12.75" customHeight="1" x14ac:dyDescent="0.2">
      <c r="A96" s="62"/>
      <c r="F96" s="14"/>
    </row>
    <row r="97" spans="1:6" ht="12.75" customHeight="1" x14ac:dyDescent="0.2">
      <c r="A97" s="62"/>
      <c r="F97" s="14"/>
    </row>
    <row r="98" spans="1:6" ht="12.75" customHeight="1" x14ac:dyDescent="0.2">
      <c r="A98" s="62"/>
      <c r="F98" s="14"/>
    </row>
    <row r="99" spans="1:6" ht="12.75" customHeight="1" x14ac:dyDescent="0.2">
      <c r="A99" s="62"/>
      <c r="F99" s="14"/>
    </row>
    <row r="100" spans="1:6" ht="12.75" customHeight="1" x14ac:dyDescent="0.2">
      <c r="A100" s="62"/>
      <c r="F100" s="14"/>
    </row>
    <row r="101" spans="1:6" ht="12.75" customHeight="1" x14ac:dyDescent="0.2">
      <c r="A101" s="62"/>
      <c r="F101" s="14"/>
    </row>
    <row r="102" spans="1:6" ht="12.75" customHeight="1" x14ac:dyDescent="0.2">
      <c r="A102" s="62"/>
      <c r="F102" s="14"/>
    </row>
    <row r="103" spans="1:6" ht="12.75" customHeight="1" x14ac:dyDescent="0.2">
      <c r="A103" s="62"/>
      <c r="F103" s="14"/>
    </row>
    <row r="104" spans="1:6" ht="12.75" customHeight="1" x14ac:dyDescent="0.2">
      <c r="A104" s="62"/>
      <c r="F104" s="14"/>
    </row>
    <row r="105" spans="1:6" ht="12.75" customHeight="1" x14ac:dyDescent="0.2">
      <c r="A105" s="62"/>
      <c r="F105" s="14"/>
    </row>
    <row r="106" spans="1:6" ht="12.75" customHeight="1" x14ac:dyDescent="0.2">
      <c r="A106" s="62"/>
      <c r="F106" s="14"/>
    </row>
    <row r="107" spans="1:6" ht="12.75" customHeight="1" x14ac:dyDescent="0.2">
      <c r="A107" s="62"/>
      <c r="F107" s="14"/>
    </row>
    <row r="108" spans="1:6" ht="12.75" customHeight="1" x14ac:dyDescent="0.2">
      <c r="A108" s="62"/>
      <c r="F108" s="14"/>
    </row>
    <row r="109" spans="1:6" ht="12.75" customHeight="1" x14ac:dyDescent="0.2">
      <c r="A109" s="62"/>
      <c r="F109" s="14"/>
    </row>
    <row r="110" spans="1:6" ht="12.75" customHeight="1" x14ac:dyDescent="0.2">
      <c r="A110" s="62"/>
      <c r="F110" s="14"/>
    </row>
    <row r="111" spans="1:6" ht="12.75" customHeight="1" x14ac:dyDescent="0.2">
      <c r="A111" s="62"/>
      <c r="F111" s="14"/>
    </row>
    <row r="112" spans="1:6" ht="12.75" customHeight="1" x14ac:dyDescent="0.2">
      <c r="A112" s="62"/>
      <c r="F112" s="14"/>
    </row>
    <row r="113" spans="1:6" ht="12.75" customHeight="1" x14ac:dyDescent="0.2">
      <c r="A113" s="62"/>
      <c r="F113" s="14"/>
    </row>
    <row r="114" spans="1:6" ht="12.75" customHeight="1" x14ac:dyDescent="0.2">
      <c r="A114" s="62"/>
      <c r="F114" s="14"/>
    </row>
    <row r="115" spans="1:6" ht="12.75" customHeight="1" x14ac:dyDescent="0.2">
      <c r="A115" s="62"/>
      <c r="F115" s="14"/>
    </row>
    <row r="116" spans="1:6" ht="12.75" customHeight="1" x14ac:dyDescent="0.2">
      <c r="A116" s="62"/>
      <c r="F116" s="14"/>
    </row>
    <row r="117" spans="1:6" ht="12.75" customHeight="1" x14ac:dyDescent="0.2">
      <c r="A117" s="62"/>
      <c r="F117" s="14"/>
    </row>
    <row r="118" spans="1:6" ht="12.75" customHeight="1" x14ac:dyDescent="0.2">
      <c r="A118" s="62"/>
      <c r="F118" s="14"/>
    </row>
    <row r="119" spans="1:6" ht="12.75" customHeight="1" x14ac:dyDescent="0.2">
      <c r="A119" s="62"/>
      <c r="F119" s="14"/>
    </row>
    <row r="120" spans="1:6" ht="12.75" customHeight="1" x14ac:dyDescent="0.2">
      <c r="A120" s="62"/>
      <c r="F120" s="14"/>
    </row>
    <row r="121" spans="1:6" ht="12.75" customHeight="1" x14ac:dyDescent="0.2">
      <c r="A121" s="62"/>
      <c r="F121" s="14"/>
    </row>
    <row r="122" spans="1:6" ht="12.75" customHeight="1" x14ac:dyDescent="0.2">
      <c r="A122" s="62"/>
      <c r="F122" s="14"/>
    </row>
    <row r="123" spans="1:6" ht="12.75" customHeight="1" x14ac:dyDescent="0.2">
      <c r="A123" s="62"/>
      <c r="F123" s="14"/>
    </row>
    <row r="124" spans="1:6" ht="12.75" customHeight="1" x14ac:dyDescent="0.2">
      <c r="A124" s="62"/>
      <c r="F124" s="14"/>
    </row>
    <row r="125" spans="1:6" ht="12.75" customHeight="1" x14ac:dyDescent="0.2">
      <c r="A125" s="62"/>
      <c r="F125" s="14"/>
    </row>
    <row r="126" spans="1:6" ht="12.75" customHeight="1" x14ac:dyDescent="0.2">
      <c r="A126" s="62"/>
      <c r="F126" s="14"/>
    </row>
    <row r="127" spans="1:6" ht="12.75" customHeight="1" x14ac:dyDescent="0.2">
      <c r="A127" s="62"/>
      <c r="F127" s="14"/>
    </row>
    <row r="128" spans="1:6" ht="12.75" customHeight="1" x14ac:dyDescent="0.2">
      <c r="A128" s="62"/>
      <c r="F128" s="14"/>
    </row>
    <row r="129" spans="1:6" ht="12.75" customHeight="1" x14ac:dyDescent="0.2">
      <c r="A129" s="62"/>
      <c r="F129" s="14"/>
    </row>
    <row r="130" spans="1:6" ht="12.75" customHeight="1" x14ac:dyDescent="0.2">
      <c r="A130" s="62"/>
      <c r="F130" s="14"/>
    </row>
    <row r="131" spans="1:6" ht="12.75" customHeight="1" x14ac:dyDescent="0.2">
      <c r="A131" s="62"/>
      <c r="F131" s="14"/>
    </row>
    <row r="132" spans="1:6" ht="12.75" customHeight="1" x14ac:dyDescent="0.2">
      <c r="A132" s="62"/>
      <c r="F132" s="14"/>
    </row>
    <row r="133" spans="1:6" ht="12.75" customHeight="1" x14ac:dyDescent="0.2">
      <c r="A133" s="62"/>
      <c r="F133" s="14"/>
    </row>
    <row r="134" spans="1:6" ht="12.75" customHeight="1" x14ac:dyDescent="0.2">
      <c r="A134" s="62"/>
      <c r="F134" s="14"/>
    </row>
    <row r="135" spans="1:6" ht="12.75" customHeight="1" x14ac:dyDescent="0.2">
      <c r="A135" s="62"/>
      <c r="F135" s="14"/>
    </row>
    <row r="136" spans="1:6" ht="12.75" customHeight="1" x14ac:dyDescent="0.2">
      <c r="A136" s="62"/>
      <c r="F136" s="14"/>
    </row>
    <row r="137" spans="1:6" ht="12.75" customHeight="1" x14ac:dyDescent="0.2">
      <c r="A137" s="62"/>
      <c r="F137" s="14"/>
    </row>
    <row r="138" spans="1:6" ht="12.75" customHeight="1" x14ac:dyDescent="0.2">
      <c r="A138" s="62"/>
      <c r="F138" s="14"/>
    </row>
    <row r="139" spans="1:6" ht="12.75" customHeight="1" x14ac:dyDescent="0.2">
      <c r="A139" s="62"/>
      <c r="F139" s="14"/>
    </row>
    <row r="140" spans="1:6" ht="12.75" customHeight="1" x14ac:dyDescent="0.2">
      <c r="A140" s="62"/>
      <c r="F140" s="14"/>
    </row>
    <row r="141" spans="1:6" ht="12.75" customHeight="1" x14ac:dyDescent="0.2">
      <c r="A141" s="62"/>
      <c r="F141" s="14"/>
    </row>
    <row r="142" spans="1:6" ht="12.75" customHeight="1" x14ac:dyDescent="0.2">
      <c r="A142" s="62"/>
      <c r="F142" s="14"/>
    </row>
    <row r="143" spans="1:6" ht="12.75" customHeight="1" x14ac:dyDescent="0.2">
      <c r="A143" s="62"/>
      <c r="F143" s="14"/>
    </row>
    <row r="144" spans="1:6" ht="12.75" customHeight="1" x14ac:dyDescent="0.2">
      <c r="A144" s="62"/>
      <c r="F144" s="14"/>
    </row>
    <row r="145" spans="1:6" ht="12.75" customHeight="1" x14ac:dyDescent="0.2">
      <c r="A145" s="62"/>
      <c r="F145" s="14"/>
    </row>
    <row r="146" spans="1:6" ht="12.75" customHeight="1" x14ac:dyDescent="0.2">
      <c r="A146" s="62"/>
      <c r="F146" s="14"/>
    </row>
    <row r="147" spans="1:6" ht="12.75" customHeight="1" x14ac:dyDescent="0.2">
      <c r="A147" s="62"/>
      <c r="F147" s="14"/>
    </row>
    <row r="148" spans="1:6" ht="12.75" customHeight="1" x14ac:dyDescent="0.2">
      <c r="A148" s="62"/>
      <c r="F148" s="14"/>
    </row>
    <row r="149" spans="1:6" ht="12.75" customHeight="1" x14ac:dyDescent="0.2">
      <c r="A149" s="62"/>
      <c r="F149" s="14"/>
    </row>
    <row r="150" spans="1:6" ht="12.75" customHeight="1" x14ac:dyDescent="0.2">
      <c r="A150" s="62"/>
      <c r="F150" s="14"/>
    </row>
    <row r="151" spans="1:6" ht="12.75" customHeight="1" x14ac:dyDescent="0.2">
      <c r="A151" s="62"/>
      <c r="F151" s="14"/>
    </row>
    <row r="152" spans="1:6" ht="12.75" customHeight="1" x14ac:dyDescent="0.2">
      <c r="A152" s="62"/>
      <c r="F152" s="14"/>
    </row>
    <row r="153" spans="1:6" ht="12.75" customHeight="1" x14ac:dyDescent="0.2">
      <c r="A153" s="62"/>
      <c r="F153" s="14"/>
    </row>
    <row r="154" spans="1:6" ht="12.75" customHeight="1" x14ac:dyDescent="0.2">
      <c r="A154" s="62"/>
      <c r="F154" s="14"/>
    </row>
    <row r="155" spans="1:6" ht="12.75" customHeight="1" x14ac:dyDescent="0.2">
      <c r="A155" s="62"/>
      <c r="F155" s="14"/>
    </row>
    <row r="156" spans="1:6" ht="12.75" customHeight="1" x14ac:dyDescent="0.2">
      <c r="A156" s="62"/>
      <c r="F156" s="14"/>
    </row>
    <row r="157" spans="1:6" ht="12.75" customHeight="1" x14ac:dyDescent="0.2">
      <c r="A157" s="62"/>
      <c r="F157" s="14"/>
    </row>
    <row r="158" spans="1:6" ht="12.75" customHeight="1" x14ac:dyDescent="0.2">
      <c r="A158" s="62"/>
      <c r="F158" s="14"/>
    </row>
    <row r="159" spans="1:6" ht="12.75" customHeight="1" x14ac:dyDescent="0.2">
      <c r="A159" s="62"/>
      <c r="F159" s="14"/>
    </row>
    <row r="160" spans="1:6" ht="12.75" customHeight="1" x14ac:dyDescent="0.2">
      <c r="A160" s="62"/>
      <c r="F160" s="14"/>
    </row>
    <row r="161" spans="1:6" ht="12.75" customHeight="1" x14ac:dyDescent="0.2">
      <c r="A161" s="62"/>
      <c r="F161" s="14"/>
    </row>
    <row r="162" spans="1:6" ht="12.75" customHeight="1" x14ac:dyDescent="0.2">
      <c r="A162" s="62"/>
      <c r="F162" s="14"/>
    </row>
    <row r="163" spans="1:6" ht="12.75" customHeight="1" x14ac:dyDescent="0.2">
      <c r="A163" s="62"/>
      <c r="F163" s="14"/>
    </row>
    <row r="164" spans="1:6" ht="12.75" customHeight="1" x14ac:dyDescent="0.2">
      <c r="A164" s="62"/>
      <c r="F164" s="14"/>
    </row>
    <row r="165" spans="1:6" ht="12.75" customHeight="1" x14ac:dyDescent="0.2">
      <c r="A165" s="62"/>
      <c r="F165" s="14"/>
    </row>
    <row r="166" spans="1:6" ht="12.75" customHeight="1" x14ac:dyDescent="0.2">
      <c r="A166" s="62"/>
      <c r="F166" s="14"/>
    </row>
    <row r="167" spans="1:6" ht="12.75" customHeight="1" x14ac:dyDescent="0.2">
      <c r="A167" s="62"/>
      <c r="F167" s="14"/>
    </row>
    <row r="168" spans="1:6" ht="12.75" customHeight="1" x14ac:dyDescent="0.2">
      <c r="A168" s="62"/>
      <c r="F168" s="14"/>
    </row>
    <row r="169" spans="1:6" ht="12.75" customHeight="1" x14ac:dyDescent="0.2">
      <c r="A169" s="62"/>
      <c r="F169" s="14"/>
    </row>
    <row r="170" spans="1:6" ht="12.75" customHeight="1" x14ac:dyDescent="0.2">
      <c r="A170" s="62"/>
      <c r="F170" s="14"/>
    </row>
    <row r="171" spans="1:6" ht="12.75" customHeight="1" x14ac:dyDescent="0.2">
      <c r="A171" s="62"/>
      <c r="F171" s="14"/>
    </row>
    <row r="172" spans="1:6" ht="12.75" customHeight="1" x14ac:dyDescent="0.2">
      <c r="A172" s="62"/>
      <c r="F172" s="14"/>
    </row>
    <row r="173" spans="1:6" ht="12.75" customHeight="1" x14ac:dyDescent="0.2">
      <c r="A173" s="62"/>
      <c r="F173" s="14"/>
    </row>
    <row r="174" spans="1:6" ht="12.75" customHeight="1" x14ac:dyDescent="0.2">
      <c r="A174" s="62"/>
      <c r="F174" s="14"/>
    </row>
    <row r="175" spans="1:6" ht="12.75" customHeight="1" x14ac:dyDescent="0.2">
      <c r="A175" s="62"/>
      <c r="F175" s="14"/>
    </row>
    <row r="176" spans="1:6" ht="12.75" customHeight="1" x14ac:dyDescent="0.2">
      <c r="A176" s="62"/>
      <c r="F176" s="14"/>
    </row>
    <row r="177" spans="1:6" ht="12.75" customHeight="1" x14ac:dyDescent="0.2">
      <c r="A177" s="62"/>
      <c r="F177" s="14"/>
    </row>
    <row r="178" spans="1:6" ht="12.75" customHeight="1" x14ac:dyDescent="0.2">
      <c r="A178" s="62"/>
      <c r="F178" s="14"/>
    </row>
    <row r="179" spans="1:6" ht="12.75" customHeight="1" x14ac:dyDescent="0.2">
      <c r="A179" s="62"/>
      <c r="F179" s="14"/>
    </row>
    <row r="180" spans="1:6" ht="12.75" customHeight="1" x14ac:dyDescent="0.2">
      <c r="A180" s="62"/>
      <c r="F180" s="14"/>
    </row>
    <row r="181" spans="1:6" ht="12.75" customHeight="1" x14ac:dyDescent="0.2">
      <c r="A181" s="62"/>
      <c r="F181" s="14"/>
    </row>
    <row r="182" spans="1:6" ht="12.75" customHeight="1" x14ac:dyDescent="0.2">
      <c r="A182" s="62"/>
      <c r="F182" s="14"/>
    </row>
    <row r="183" spans="1:6" ht="12.75" customHeight="1" x14ac:dyDescent="0.2">
      <c r="A183" s="62"/>
      <c r="F183" s="14"/>
    </row>
    <row r="184" spans="1:6" ht="12.75" customHeight="1" x14ac:dyDescent="0.2">
      <c r="A184" s="62"/>
      <c r="F184" s="14"/>
    </row>
    <row r="185" spans="1:6" ht="12.75" customHeight="1" x14ac:dyDescent="0.2">
      <c r="A185" s="62"/>
      <c r="F185" s="14"/>
    </row>
    <row r="186" spans="1:6" ht="12.75" customHeight="1" x14ac:dyDescent="0.2">
      <c r="A186" s="62"/>
      <c r="F186" s="14"/>
    </row>
    <row r="187" spans="1:6" ht="12.75" customHeight="1" x14ac:dyDescent="0.2">
      <c r="A187" s="62"/>
      <c r="F187" s="14"/>
    </row>
    <row r="188" spans="1:6" ht="12.75" customHeight="1" x14ac:dyDescent="0.2">
      <c r="A188" s="62"/>
      <c r="F188" s="14"/>
    </row>
    <row r="189" spans="1:6" ht="12.75" customHeight="1" x14ac:dyDescent="0.2">
      <c r="A189" s="62"/>
      <c r="F189" s="14"/>
    </row>
    <row r="190" spans="1:6" ht="12.75" customHeight="1" x14ac:dyDescent="0.2">
      <c r="A190" s="62"/>
      <c r="F190" s="14"/>
    </row>
    <row r="191" spans="1:6" ht="12.75" customHeight="1" x14ac:dyDescent="0.2">
      <c r="A191" s="62"/>
      <c r="F191" s="14"/>
    </row>
    <row r="192" spans="1:6" ht="12.75" customHeight="1" x14ac:dyDescent="0.2">
      <c r="A192" s="62"/>
      <c r="F192" s="14"/>
    </row>
    <row r="193" spans="1:6" ht="12.75" customHeight="1" x14ac:dyDescent="0.2">
      <c r="A193" s="62"/>
      <c r="F193" s="14"/>
    </row>
    <row r="194" spans="1:6" ht="12.75" customHeight="1" x14ac:dyDescent="0.2">
      <c r="A194" s="62"/>
      <c r="F194" s="14"/>
    </row>
    <row r="195" spans="1:6" ht="12.75" customHeight="1" x14ac:dyDescent="0.2">
      <c r="A195" s="62"/>
      <c r="F195" s="14"/>
    </row>
    <row r="196" spans="1:6" ht="12.75" customHeight="1" x14ac:dyDescent="0.2">
      <c r="A196" s="62"/>
      <c r="F196" s="14"/>
    </row>
    <row r="197" spans="1:6" ht="12.75" customHeight="1" x14ac:dyDescent="0.2">
      <c r="A197" s="62"/>
      <c r="F197" s="14"/>
    </row>
    <row r="198" spans="1:6" ht="12.75" customHeight="1" x14ac:dyDescent="0.2">
      <c r="A198" s="62"/>
      <c r="F198" s="14"/>
    </row>
    <row r="199" spans="1:6" ht="12.75" customHeight="1" x14ac:dyDescent="0.2">
      <c r="A199" s="62"/>
      <c r="F199" s="14"/>
    </row>
    <row r="200" spans="1:6" ht="12.75" customHeight="1" x14ac:dyDescent="0.2">
      <c r="A200" s="62"/>
      <c r="F200" s="14"/>
    </row>
    <row r="201" spans="1:6" ht="12.75" customHeight="1" x14ac:dyDescent="0.2">
      <c r="A201" s="62"/>
      <c r="F201" s="14"/>
    </row>
    <row r="202" spans="1:6" ht="12.75" customHeight="1" x14ac:dyDescent="0.2">
      <c r="A202" s="62"/>
      <c r="F202" s="14"/>
    </row>
    <row r="203" spans="1:6" ht="12.75" customHeight="1" x14ac:dyDescent="0.2">
      <c r="A203" s="62"/>
      <c r="F203" s="14"/>
    </row>
    <row r="204" spans="1:6" ht="12.75" customHeight="1" x14ac:dyDescent="0.2">
      <c r="A204" s="62"/>
      <c r="F204" s="14"/>
    </row>
    <row r="205" spans="1:6" ht="12.75" customHeight="1" x14ac:dyDescent="0.2">
      <c r="A205" s="62"/>
      <c r="F205" s="14"/>
    </row>
    <row r="206" spans="1:6" ht="12.75" customHeight="1" x14ac:dyDescent="0.2">
      <c r="A206" s="62"/>
      <c r="F206" s="14"/>
    </row>
    <row r="207" spans="1:6" ht="12.75" customHeight="1" x14ac:dyDescent="0.2">
      <c r="A207" s="62"/>
      <c r="F207" s="14"/>
    </row>
    <row r="208" spans="1:6" ht="12.75" customHeight="1" x14ac:dyDescent="0.2">
      <c r="A208" s="62"/>
      <c r="F208" s="14"/>
    </row>
    <row r="209" spans="1:6" ht="12.75" customHeight="1" x14ac:dyDescent="0.2">
      <c r="A209" s="62"/>
      <c r="F209" s="14"/>
    </row>
    <row r="210" spans="1:6" ht="12.75" customHeight="1" x14ac:dyDescent="0.2">
      <c r="A210" s="62"/>
      <c r="F210" s="14"/>
    </row>
    <row r="211" spans="1:6" ht="12.75" customHeight="1" x14ac:dyDescent="0.2">
      <c r="A211" s="62"/>
      <c r="F211" s="14"/>
    </row>
    <row r="212" spans="1:6" ht="12.75" customHeight="1" x14ac:dyDescent="0.2">
      <c r="A212" s="62"/>
      <c r="F212" s="14"/>
    </row>
    <row r="213" spans="1:6" ht="12.75" customHeight="1" x14ac:dyDescent="0.2">
      <c r="A213" s="62"/>
      <c r="F213" s="14"/>
    </row>
    <row r="214" spans="1:6" ht="12.75" customHeight="1" x14ac:dyDescent="0.2">
      <c r="A214" s="62"/>
      <c r="F214" s="14"/>
    </row>
    <row r="215" spans="1:6" ht="12.75" customHeight="1" x14ac:dyDescent="0.2">
      <c r="A215" s="62"/>
      <c r="F215" s="14"/>
    </row>
    <row r="216" spans="1:6" ht="12.75" customHeight="1" x14ac:dyDescent="0.2">
      <c r="A216" s="62"/>
      <c r="F216" s="14"/>
    </row>
    <row r="217" spans="1:6" ht="12.75" customHeight="1" x14ac:dyDescent="0.2">
      <c r="A217" s="62"/>
      <c r="F217" s="14"/>
    </row>
    <row r="218" spans="1:6" ht="12.75" customHeight="1" x14ac:dyDescent="0.2">
      <c r="A218" s="62"/>
      <c r="F218" s="14"/>
    </row>
    <row r="219" spans="1:6" ht="12.75" customHeight="1" x14ac:dyDescent="0.2">
      <c r="A219" s="62"/>
      <c r="F219" s="14"/>
    </row>
    <row r="220" spans="1:6" ht="12.75" customHeight="1" x14ac:dyDescent="0.2">
      <c r="A220" s="62"/>
      <c r="F220" s="14"/>
    </row>
    <row r="221" spans="1:6" ht="12.75" customHeight="1" x14ac:dyDescent="0.2">
      <c r="A221" s="62"/>
      <c r="F221" s="14"/>
    </row>
    <row r="222" spans="1:6" ht="12.75" customHeight="1" x14ac:dyDescent="0.2">
      <c r="A222" s="62"/>
      <c r="F222" s="14"/>
    </row>
    <row r="223" spans="1:6" ht="12.75" customHeight="1" x14ac:dyDescent="0.2">
      <c r="A223" s="62"/>
      <c r="F223" s="14"/>
    </row>
    <row r="224" spans="1:6" ht="12.75" customHeight="1" x14ac:dyDescent="0.2">
      <c r="A224" s="62"/>
      <c r="F224" s="14"/>
    </row>
    <row r="225" spans="1:6" ht="12.75" customHeight="1" x14ac:dyDescent="0.2">
      <c r="A225" s="62"/>
      <c r="F225" s="14"/>
    </row>
    <row r="226" spans="1:6" ht="12.75" customHeight="1" x14ac:dyDescent="0.2">
      <c r="A226" s="62"/>
      <c r="F226" s="14"/>
    </row>
    <row r="227" spans="1:6" ht="12.75" customHeight="1" x14ac:dyDescent="0.2">
      <c r="A227" s="62"/>
      <c r="F227" s="14"/>
    </row>
    <row r="228" spans="1:6" ht="12.75" customHeight="1" x14ac:dyDescent="0.2">
      <c r="A228" s="62"/>
      <c r="F228" s="14"/>
    </row>
    <row r="229" spans="1:6" ht="12.75" customHeight="1" x14ac:dyDescent="0.2">
      <c r="A229" s="62"/>
      <c r="F229" s="14"/>
    </row>
    <row r="230" spans="1:6" ht="12.75" customHeight="1" x14ac:dyDescent="0.2">
      <c r="A230" s="62"/>
      <c r="F230" s="14"/>
    </row>
    <row r="231" spans="1:6" ht="12.75" customHeight="1" x14ac:dyDescent="0.2">
      <c r="A231" s="62"/>
      <c r="F231" s="14"/>
    </row>
    <row r="232" spans="1:6" ht="12.75" customHeight="1" x14ac:dyDescent="0.2">
      <c r="A232" s="62"/>
      <c r="F232" s="14"/>
    </row>
    <row r="233" spans="1:6" ht="12.75" customHeight="1" x14ac:dyDescent="0.2">
      <c r="A233" s="62"/>
      <c r="F233" s="14"/>
    </row>
    <row r="234" spans="1:6" ht="12.75" customHeight="1" x14ac:dyDescent="0.2">
      <c r="A234" s="62"/>
      <c r="F234" s="14"/>
    </row>
    <row r="235" spans="1:6" ht="12.75" customHeight="1" x14ac:dyDescent="0.2">
      <c r="A235" s="62"/>
      <c r="F235" s="14"/>
    </row>
    <row r="236" spans="1:6" ht="12.75" customHeight="1" x14ac:dyDescent="0.2">
      <c r="A236" s="62"/>
      <c r="F236" s="14"/>
    </row>
    <row r="237" spans="1:6" ht="12.75" customHeight="1" x14ac:dyDescent="0.2">
      <c r="A237" s="62"/>
      <c r="F237" s="14"/>
    </row>
    <row r="238" spans="1:6" ht="12.75" customHeight="1" x14ac:dyDescent="0.2">
      <c r="A238" s="62"/>
      <c r="F238" s="14"/>
    </row>
    <row r="239" spans="1:6" ht="12.75" customHeight="1" x14ac:dyDescent="0.2">
      <c r="A239" s="62"/>
      <c r="F239" s="14"/>
    </row>
    <row r="240" spans="1:6" ht="12.75" customHeight="1" x14ac:dyDescent="0.2">
      <c r="A240" s="62"/>
      <c r="F240" s="14"/>
    </row>
    <row r="241" spans="1:6" ht="12.75" customHeight="1" x14ac:dyDescent="0.2">
      <c r="A241" s="62"/>
      <c r="F241" s="14"/>
    </row>
    <row r="242" spans="1:6" ht="12.75" customHeight="1" x14ac:dyDescent="0.2">
      <c r="A242" s="62"/>
      <c r="F242" s="14"/>
    </row>
    <row r="243" spans="1:6" ht="12.75" customHeight="1" x14ac:dyDescent="0.2">
      <c r="A243" s="62"/>
      <c r="F243" s="14"/>
    </row>
    <row r="244" spans="1:6" ht="12.75" customHeight="1" x14ac:dyDescent="0.2">
      <c r="A244" s="62"/>
      <c r="F244" s="14"/>
    </row>
    <row r="245" spans="1:6" ht="12.75" customHeight="1" x14ac:dyDescent="0.2">
      <c r="A245" s="62"/>
      <c r="F245" s="14"/>
    </row>
    <row r="246" spans="1:6" ht="12.75" customHeight="1" x14ac:dyDescent="0.2">
      <c r="A246" s="62"/>
      <c r="F246" s="14"/>
    </row>
    <row r="247" spans="1:6" ht="12.75" customHeight="1" x14ac:dyDescent="0.2">
      <c r="A247" s="62"/>
      <c r="F247" s="14"/>
    </row>
    <row r="248" spans="1:6" ht="12.75" customHeight="1" x14ac:dyDescent="0.2">
      <c r="A248" s="62"/>
      <c r="F248" s="14"/>
    </row>
    <row r="249" spans="1:6" ht="12.75" customHeight="1" x14ac:dyDescent="0.2">
      <c r="A249" s="62"/>
      <c r="F249" s="14"/>
    </row>
    <row r="250" spans="1:6" ht="12.75" customHeight="1" x14ac:dyDescent="0.2">
      <c r="A250" s="62"/>
      <c r="F250" s="14"/>
    </row>
    <row r="251" spans="1:6" ht="12.75" customHeight="1" x14ac:dyDescent="0.2">
      <c r="A251" s="62"/>
      <c r="F251" s="14"/>
    </row>
    <row r="252" spans="1:6" ht="12.75" customHeight="1" x14ac:dyDescent="0.2">
      <c r="A252" s="62"/>
      <c r="F252" s="14"/>
    </row>
    <row r="253" spans="1:6" ht="12.75" customHeight="1" x14ac:dyDescent="0.2">
      <c r="A253" s="62"/>
      <c r="F253" s="14"/>
    </row>
    <row r="254" spans="1:6" ht="12.75" customHeight="1" x14ac:dyDescent="0.2">
      <c r="A254" s="62"/>
      <c r="F254" s="14"/>
    </row>
    <row r="255" spans="1:6" ht="12.75" customHeight="1" x14ac:dyDescent="0.2">
      <c r="A255" s="62"/>
      <c r="F255" s="14"/>
    </row>
    <row r="256" spans="1:6" ht="12.75" customHeight="1" x14ac:dyDescent="0.2">
      <c r="A256" s="62"/>
      <c r="F256" s="14"/>
    </row>
    <row r="257" spans="1:6" ht="12.75" customHeight="1" x14ac:dyDescent="0.2">
      <c r="A257" s="62"/>
      <c r="F257" s="14"/>
    </row>
    <row r="258" spans="1:6" ht="12.75" customHeight="1" x14ac:dyDescent="0.2">
      <c r="A258" s="62"/>
      <c r="F258" s="14"/>
    </row>
    <row r="259" spans="1:6" ht="12.75" customHeight="1" x14ac:dyDescent="0.2">
      <c r="A259" s="62"/>
      <c r="F259" s="14"/>
    </row>
    <row r="260" spans="1:6" ht="12.75" customHeight="1" x14ac:dyDescent="0.2">
      <c r="A260" s="62"/>
      <c r="F260" s="14"/>
    </row>
    <row r="261" spans="1:6" ht="12.75" customHeight="1" x14ac:dyDescent="0.2">
      <c r="A261" s="62"/>
      <c r="F261" s="14"/>
    </row>
    <row r="262" spans="1:6" ht="12.75" customHeight="1" x14ac:dyDescent="0.2">
      <c r="A262" s="62"/>
      <c r="F262" s="14"/>
    </row>
    <row r="263" spans="1:6" ht="12.75" customHeight="1" x14ac:dyDescent="0.2">
      <c r="A263" s="62"/>
      <c r="F263" s="14"/>
    </row>
    <row r="264" spans="1:6" ht="12.75" customHeight="1" x14ac:dyDescent="0.2">
      <c r="A264" s="62"/>
      <c r="F264" s="14"/>
    </row>
    <row r="265" spans="1:6" ht="12.75" customHeight="1" x14ac:dyDescent="0.2">
      <c r="A265" s="62"/>
      <c r="F265" s="14"/>
    </row>
    <row r="266" spans="1:6" ht="12.75" customHeight="1" x14ac:dyDescent="0.2">
      <c r="A266" s="62"/>
      <c r="F266" s="14"/>
    </row>
    <row r="267" spans="1:6" ht="12.75" customHeight="1" x14ac:dyDescent="0.2">
      <c r="A267" s="62"/>
      <c r="F267" s="14"/>
    </row>
    <row r="268" spans="1:6" ht="12.75" customHeight="1" x14ac:dyDescent="0.2">
      <c r="A268" s="62"/>
      <c r="F268" s="14"/>
    </row>
    <row r="269" spans="1:6" ht="12.75" customHeight="1" x14ac:dyDescent="0.2">
      <c r="A269" s="62"/>
      <c r="F269" s="14"/>
    </row>
    <row r="270" spans="1:6" ht="12.75" customHeight="1" x14ac:dyDescent="0.2">
      <c r="A270" s="62"/>
      <c r="F270" s="14"/>
    </row>
    <row r="271" spans="1:6" ht="12.75" customHeight="1" x14ac:dyDescent="0.2">
      <c r="A271" s="62"/>
      <c r="F271" s="14"/>
    </row>
    <row r="272" spans="1:6" ht="12.75" customHeight="1" x14ac:dyDescent="0.2">
      <c r="A272" s="62"/>
      <c r="F272" s="14"/>
    </row>
    <row r="273" spans="1:6" ht="12.75" customHeight="1" x14ac:dyDescent="0.2">
      <c r="A273" s="62"/>
      <c r="F273" s="14"/>
    </row>
    <row r="274" spans="1:6" ht="12.75" customHeight="1" x14ac:dyDescent="0.2">
      <c r="A274" s="62"/>
      <c r="F274" s="14"/>
    </row>
    <row r="275" spans="1:6" ht="12.75" customHeight="1" x14ac:dyDescent="0.2">
      <c r="A275" s="62"/>
      <c r="F275" s="14"/>
    </row>
    <row r="276" spans="1:6" ht="12.75" customHeight="1" x14ac:dyDescent="0.2">
      <c r="A276" s="62"/>
      <c r="F276" s="14"/>
    </row>
    <row r="277" spans="1:6" ht="12.75" customHeight="1" x14ac:dyDescent="0.2">
      <c r="A277" s="62"/>
      <c r="F277" s="14"/>
    </row>
    <row r="278" spans="1:6" ht="12.75" customHeight="1" x14ac:dyDescent="0.2">
      <c r="A278" s="62"/>
      <c r="F278" s="14"/>
    </row>
    <row r="279" spans="1:6" ht="12.75" customHeight="1" x14ac:dyDescent="0.2">
      <c r="A279" s="62"/>
      <c r="F279" s="14"/>
    </row>
    <row r="280" spans="1:6" ht="12.75" customHeight="1" x14ac:dyDescent="0.2">
      <c r="A280" s="62"/>
      <c r="F280" s="14"/>
    </row>
    <row r="281" spans="1:6" ht="12.75" customHeight="1" x14ac:dyDescent="0.2">
      <c r="A281" s="62"/>
      <c r="F281" s="14"/>
    </row>
    <row r="282" spans="1:6" ht="12.75" customHeight="1" x14ac:dyDescent="0.2">
      <c r="A282" s="62"/>
      <c r="F282" s="14"/>
    </row>
    <row r="283" spans="1:6" ht="12.75" customHeight="1" x14ac:dyDescent="0.2">
      <c r="A283" s="62"/>
      <c r="F283" s="14"/>
    </row>
    <row r="284" spans="1:6" ht="12.75" customHeight="1" x14ac:dyDescent="0.2">
      <c r="A284" s="62"/>
      <c r="F284" s="14"/>
    </row>
    <row r="285" spans="1:6" ht="12.75" customHeight="1" x14ac:dyDescent="0.2">
      <c r="A285" s="62"/>
      <c r="F285" s="14"/>
    </row>
    <row r="286" spans="1:6" ht="12.75" customHeight="1" x14ac:dyDescent="0.2">
      <c r="A286" s="62"/>
      <c r="F286" s="14"/>
    </row>
    <row r="287" spans="1:6" ht="12.75" customHeight="1" x14ac:dyDescent="0.2">
      <c r="A287" s="62"/>
      <c r="F287" s="14"/>
    </row>
    <row r="288" spans="1:6" ht="12.75" customHeight="1" x14ac:dyDescent="0.2">
      <c r="A288" s="62"/>
      <c r="F288" s="14"/>
    </row>
    <row r="289" spans="1:6" ht="12.75" customHeight="1" x14ac:dyDescent="0.2">
      <c r="A289" s="62"/>
      <c r="F289" s="14"/>
    </row>
    <row r="290" spans="1:6" ht="12.75" customHeight="1" x14ac:dyDescent="0.2">
      <c r="A290" s="62"/>
      <c r="F290" s="14"/>
    </row>
    <row r="291" spans="1:6" ht="12.75" customHeight="1" x14ac:dyDescent="0.2">
      <c r="A291" s="62"/>
      <c r="F291" s="14"/>
    </row>
    <row r="292" spans="1:6" ht="12.75" customHeight="1" x14ac:dyDescent="0.2">
      <c r="A292" s="62"/>
      <c r="F292" s="14"/>
    </row>
    <row r="293" spans="1:6" ht="12.75" customHeight="1" x14ac:dyDescent="0.2">
      <c r="A293" s="62"/>
      <c r="F293" s="14"/>
    </row>
    <row r="294" spans="1:6" ht="12.75" customHeight="1" x14ac:dyDescent="0.2">
      <c r="A294" s="62"/>
      <c r="F294" s="14"/>
    </row>
    <row r="295" spans="1:6" ht="12.75" customHeight="1" x14ac:dyDescent="0.2">
      <c r="A295" s="62"/>
      <c r="F295" s="14"/>
    </row>
    <row r="296" spans="1:6" ht="12.75" customHeight="1" x14ac:dyDescent="0.2">
      <c r="A296" s="62"/>
      <c r="F296" s="14"/>
    </row>
    <row r="297" spans="1:6" ht="12.75" customHeight="1" x14ac:dyDescent="0.2">
      <c r="A297" s="62"/>
      <c r="F297" s="14"/>
    </row>
    <row r="298" spans="1:6" ht="12.75" customHeight="1" x14ac:dyDescent="0.2">
      <c r="A298" s="62"/>
      <c r="F298" s="14"/>
    </row>
    <row r="299" spans="1:6" ht="12.75" customHeight="1" x14ac:dyDescent="0.2">
      <c r="A299" s="62"/>
      <c r="F299" s="14"/>
    </row>
    <row r="300" spans="1:6" ht="12.75" customHeight="1" x14ac:dyDescent="0.2">
      <c r="A300" s="62"/>
      <c r="F300" s="14"/>
    </row>
    <row r="301" spans="1:6" ht="12.75" customHeight="1" x14ac:dyDescent="0.2">
      <c r="A301" s="62"/>
      <c r="F301" s="14"/>
    </row>
    <row r="302" spans="1:6" ht="12.75" customHeight="1" x14ac:dyDescent="0.2">
      <c r="A302" s="62"/>
      <c r="F302" s="14"/>
    </row>
    <row r="303" spans="1:6" ht="12.75" customHeight="1" x14ac:dyDescent="0.2">
      <c r="A303" s="62"/>
      <c r="F303" s="14"/>
    </row>
    <row r="304" spans="1:6" ht="12.75" customHeight="1" x14ac:dyDescent="0.2">
      <c r="A304" s="62"/>
      <c r="F304" s="14"/>
    </row>
    <row r="305" spans="1:6" ht="12.75" customHeight="1" x14ac:dyDescent="0.2">
      <c r="A305" s="62"/>
      <c r="F305" s="14"/>
    </row>
    <row r="306" spans="1:6" ht="12.75" customHeight="1" x14ac:dyDescent="0.2">
      <c r="A306" s="62"/>
      <c r="F306" s="14"/>
    </row>
    <row r="307" spans="1:6" ht="12.75" customHeight="1" x14ac:dyDescent="0.2">
      <c r="A307" s="62"/>
      <c r="F307" s="14"/>
    </row>
    <row r="308" spans="1:6" ht="12.75" customHeight="1" x14ac:dyDescent="0.2">
      <c r="A308" s="62"/>
      <c r="F308" s="14"/>
    </row>
    <row r="309" spans="1:6" ht="12.75" customHeight="1" x14ac:dyDescent="0.2">
      <c r="A309" s="62"/>
      <c r="F309" s="14"/>
    </row>
    <row r="310" spans="1:6" ht="12.75" customHeight="1" x14ac:dyDescent="0.2">
      <c r="A310" s="62"/>
      <c r="F310" s="14"/>
    </row>
    <row r="311" spans="1:6" ht="12.75" customHeight="1" x14ac:dyDescent="0.2">
      <c r="A311" s="62"/>
      <c r="F311" s="14"/>
    </row>
    <row r="312" spans="1:6" ht="12.75" customHeight="1" x14ac:dyDescent="0.2">
      <c r="A312" s="62"/>
      <c r="F312" s="14"/>
    </row>
    <row r="313" spans="1:6" ht="12.75" customHeight="1" x14ac:dyDescent="0.2">
      <c r="A313" s="62"/>
      <c r="F313" s="14"/>
    </row>
    <row r="314" spans="1:6" ht="12.75" customHeight="1" x14ac:dyDescent="0.2">
      <c r="A314" s="62"/>
      <c r="F314" s="14"/>
    </row>
    <row r="315" spans="1:6" ht="12.75" customHeight="1" x14ac:dyDescent="0.2">
      <c r="A315" s="62"/>
      <c r="F315" s="14"/>
    </row>
    <row r="316" spans="1:6" ht="12.75" customHeight="1" x14ac:dyDescent="0.2">
      <c r="A316" s="62"/>
      <c r="F316" s="14"/>
    </row>
    <row r="317" spans="1:6" ht="12.75" customHeight="1" x14ac:dyDescent="0.2">
      <c r="A317" s="62"/>
      <c r="F317" s="14"/>
    </row>
    <row r="318" spans="1:6" ht="12.75" customHeight="1" x14ac:dyDescent="0.2">
      <c r="A318" s="62"/>
      <c r="F318" s="14"/>
    </row>
    <row r="319" spans="1:6" ht="12.75" customHeight="1" x14ac:dyDescent="0.2">
      <c r="A319" s="62"/>
      <c r="F319" s="14"/>
    </row>
    <row r="320" spans="1:6" ht="12.75" customHeight="1" x14ac:dyDescent="0.2">
      <c r="A320" s="62"/>
      <c r="F320" s="14"/>
    </row>
    <row r="321" spans="1:6" ht="12.75" customHeight="1" x14ac:dyDescent="0.2">
      <c r="A321" s="62"/>
      <c r="F321" s="14"/>
    </row>
    <row r="322" spans="1:6" ht="12.75" customHeight="1" x14ac:dyDescent="0.2">
      <c r="A322" s="62"/>
      <c r="F322" s="14"/>
    </row>
    <row r="323" spans="1:6" ht="12.75" customHeight="1" x14ac:dyDescent="0.2">
      <c r="A323" s="62"/>
      <c r="F323" s="14"/>
    </row>
    <row r="324" spans="1:6" ht="12.75" customHeight="1" x14ac:dyDescent="0.2">
      <c r="A324" s="62"/>
      <c r="F324" s="14"/>
    </row>
    <row r="325" spans="1:6" ht="12.75" customHeight="1" x14ac:dyDescent="0.2">
      <c r="A325" s="62"/>
      <c r="F325" s="14"/>
    </row>
    <row r="326" spans="1:6" ht="12.75" customHeight="1" x14ac:dyDescent="0.2">
      <c r="A326" s="62"/>
      <c r="F326" s="14"/>
    </row>
    <row r="327" spans="1:6" ht="12.75" customHeight="1" x14ac:dyDescent="0.2">
      <c r="A327" s="62"/>
      <c r="F327" s="14"/>
    </row>
    <row r="328" spans="1:6" ht="12.75" customHeight="1" x14ac:dyDescent="0.2">
      <c r="A328" s="62"/>
      <c r="F328" s="14"/>
    </row>
    <row r="329" spans="1:6" ht="12.75" customHeight="1" x14ac:dyDescent="0.2">
      <c r="A329" s="62"/>
      <c r="F329" s="14"/>
    </row>
    <row r="330" spans="1:6" ht="12.75" customHeight="1" x14ac:dyDescent="0.2">
      <c r="A330" s="62"/>
      <c r="F330" s="14"/>
    </row>
    <row r="331" spans="1:6" ht="12.75" customHeight="1" x14ac:dyDescent="0.2">
      <c r="A331" s="62"/>
      <c r="F331" s="14"/>
    </row>
    <row r="332" spans="1:6" ht="12.75" customHeight="1" x14ac:dyDescent="0.2">
      <c r="A332" s="62"/>
      <c r="F332" s="14"/>
    </row>
    <row r="333" spans="1:6" ht="12.75" customHeight="1" x14ac:dyDescent="0.2">
      <c r="A333" s="62"/>
      <c r="F333" s="14"/>
    </row>
    <row r="334" spans="1:6" ht="12.75" customHeight="1" x14ac:dyDescent="0.2">
      <c r="A334" s="62"/>
      <c r="F334" s="14"/>
    </row>
    <row r="335" spans="1:6" ht="12.75" customHeight="1" x14ac:dyDescent="0.2">
      <c r="A335" s="62"/>
      <c r="F335" s="14"/>
    </row>
    <row r="336" spans="1:6" ht="12.75" customHeight="1" x14ac:dyDescent="0.2">
      <c r="A336" s="62"/>
      <c r="F336" s="14"/>
    </row>
    <row r="337" spans="1:6" ht="12.75" customHeight="1" x14ac:dyDescent="0.2">
      <c r="A337" s="62"/>
      <c r="F337" s="14"/>
    </row>
    <row r="338" spans="1:6" ht="12.75" customHeight="1" x14ac:dyDescent="0.2">
      <c r="A338" s="62"/>
      <c r="F338" s="14"/>
    </row>
    <row r="339" spans="1:6" ht="12.75" customHeight="1" x14ac:dyDescent="0.2">
      <c r="A339" s="62"/>
      <c r="F339" s="14"/>
    </row>
    <row r="340" spans="1:6" ht="12.75" customHeight="1" x14ac:dyDescent="0.2">
      <c r="A340" s="62"/>
      <c r="F340" s="14"/>
    </row>
    <row r="341" spans="1:6" ht="12.75" customHeight="1" x14ac:dyDescent="0.2">
      <c r="A341" s="62"/>
      <c r="F341" s="14"/>
    </row>
    <row r="342" spans="1:6" ht="12.75" customHeight="1" x14ac:dyDescent="0.2">
      <c r="A342" s="62"/>
      <c r="F342" s="14"/>
    </row>
    <row r="343" spans="1:6" ht="12.75" customHeight="1" x14ac:dyDescent="0.2">
      <c r="A343" s="62"/>
      <c r="F343" s="14"/>
    </row>
    <row r="344" spans="1:6" ht="12.75" customHeight="1" x14ac:dyDescent="0.2">
      <c r="A344" s="62"/>
      <c r="F344" s="14"/>
    </row>
    <row r="345" spans="1:6" ht="12.75" customHeight="1" x14ac:dyDescent="0.2">
      <c r="A345" s="62"/>
      <c r="F345" s="14"/>
    </row>
    <row r="346" spans="1:6" ht="12.75" customHeight="1" x14ac:dyDescent="0.2">
      <c r="A346" s="62"/>
      <c r="F346" s="14"/>
    </row>
    <row r="347" spans="1:6" ht="12.75" customHeight="1" x14ac:dyDescent="0.2">
      <c r="A347" s="62"/>
      <c r="F347" s="14"/>
    </row>
    <row r="348" spans="1:6" ht="12.75" customHeight="1" x14ac:dyDescent="0.2">
      <c r="A348" s="62"/>
      <c r="F348" s="14"/>
    </row>
    <row r="349" spans="1:6" ht="12.75" customHeight="1" x14ac:dyDescent="0.2">
      <c r="A349" s="62"/>
      <c r="F349" s="14"/>
    </row>
    <row r="350" spans="1:6" ht="12.75" customHeight="1" x14ac:dyDescent="0.2">
      <c r="A350" s="62"/>
      <c r="F350" s="14"/>
    </row>
    <row r="351" spans="1:6" ht="12.75" customHeight="1" x14ac:dyDescent="0.2">
      <c r="A351" s="62"/>
      <c r="F351" s="14"/>
    </row>
    <row r="352" spans="1:6" ht="12.75" customHeight="1" x14ac:dyDescent="0.2">
      <c r="A352" s="62"/>
      <c r="F352" s="14"/>
    </row>
    <row r="353" spans="1:6" ht="12.75" customHeight="1" x14ac:dyDescent="0.2">
      <c r="A353" s="62"/>
      <c r="F353" s="14"/>
    </row>
    <row r="354" spans="1:6" ht="12.75" customHeight="1" x14ac:dyDescent="0.2">
      <c r="A354" s="62"/>
      <c r="F354" s="14"/>
    </row>
    <row r="355" spans="1:6" ht="12.75" customHeight="1" x14ac:dyDescent="0.2">
      <c r="A355" s="62"/>
      <c r="F355" s="14"/>
    </row>
    <row r="356" spans="1:6" ht="12.75" customHeight="1" x14ac:dyDescent="0.2">
      <c r="A356" s="62"/>
      <c r="F356" s="14"/>
    </row>
    <row r="357" spans="1:6" ht="12.75" customHeight="1" x14ac:dyDescent="0.2">
      <c r="A357" s="62"/>
      <c r="F357" s="14"/>
    </row>
    <row r="358" spans="1:6" ht="12.75" customHeight="1" x14ac:dyDescent="0.2">
      <c r="A358" s="62"/>
      <c r="F358" s="14"/>
    </row>
    <row r="359" spans="1:6" ht="12.75" customHeight="1" x14ac:dyDescent="0.2">
      <c r="A359" s="62"/>
      <c r="F359" s="14"/>
    </row>
    <row r="360" spans="1:6" ht="12.75" customHeight="1" x14ac:dyDescent="0.2">
      <c r="A360" s="62"/>
      <c r="F360" s="14"/>
    </row>
    <row r="361" spans="1:6" ht="12.75" customHeight="1" x14ac:dyDescent="0.2">
      <c r="A361" s="62"/>
      <c r="F361" s="14"/>
    </row>
    <row r="362" spans="1:6" ht="12.75" customHeight="1" x14ac:dyDescent="0.2">
      <c r="A362" s="62"/>
      <c r="F362" s="14"/>
    </row>
    <row r="363" spans="1:6" ht="12.75" customHeight="1" x14ac:dyDescent="0.2">
      <c r="A363" s="62"/>
      <c r="F363" s="14"/>
    </row>
    <row r="364" spans="1:6" ht="12.75" customHeight="1" x14ac:dyDescent="0.2">
      <c r="A364" s="62"/>
      <c r="F364" s="14"/>
    </row>
    <row r="365" spans="1:6" ht="12.75" customHeight="1" x14ac:dyDescent="0.2">
      <c r="A365" s="62"/>
      <c r="F365" s="14"/>
    </row>
    <row r="366" spans="1:6" ht="12.75" customHeight="1" x14ac:dyDescent="0.2">
      <c r="A366" s="62"/>
      <c r="F366" s="14"/>
    </row>
    <row r="367" spans="1:6" ht="12.75" customHeight="1" x14ac:dyDescent="0.2">
      <c r="A367" s="62"/>
      <c r="F367" s="14"/>
    </row>
    <row r="368" spans="1:6" ht="12.75" customHeight="1" x14ac:dyDescent="0.2">
      <c r="A368" s="62"/>
      <c r="F368" s="14"/>
    </row>
    <row r="369" spans="1:6" ht="12.75" customHeight="1" x14ac:dyDescent="0.2">
      <c r="A369" s="62"/>
      <c r="F369" s="14"/>
    </row>
    <row r="370" spans="1:6" ht="12.75" customHeight="1" x14ac:dyDescent="0.2">
      <c r="A370" s="62"/>
      <c r="F370" s="14"/>
    </row>
    <row r="371" spans="1:6" ht="12.75" customHeight="1" x14ac:dyDescent="0.2">
      <c r="A371" s="62"/>
      <c r="F371" s="14"/>
    </row>
    <row r="372" spans="1:6" ht="12.75" customHeight="1" x14ac:dyDescent="0.2">
      <c r="A372" s="62"/>
      <c r="F372" s="14"/>
    </row>
    <row r="373" spans="1:6" ht="12.75" customHeight="1" x14ac:dyDescent="0.2">
      <c r="A373" s="62"/>
      <c r="F373" s="14"/>
    </row>
    <row r="374" spans="1:6" ht="12.75" customHeight="1" x14ac:dyDescent="0.2">
      <c r="A374" s="62"/>
      <c r="F374" s="14"/>
    </row>
    <row r="375" spans="1:6" ht="12.75" customHeight="1" x14ac:dyDescent="0.2">
      <c r="A375" s="62"/>
      <c r="F375" s="14"/>
    </row>
    <row r="376" spans="1:6" ht="12.75" customHeight="1" x14ac:dyDescent="0.2">
      <c r="A376" s="62"/>
      <c r="F376" s="14"/>
    </row>
    <row r="377" spans="1:6" ht="12.75" customHeight="1" x14ac:dyDescent="0.2">
      <c r="A377" s="62"/>
      <c r="F377" s="14"/>
    </row>
    <row r="378" spans="1:6" ht="12.75" customHeight="1" x14ac:dyDescent="0.2">
      <c r="A378" s="62"/>
      <c r="F378" s="14"/>
    </row>
    <row r="379" spans="1:6" ht="12.75" customHeight="1" x14ac:dyDescent="0.2">
      <c r="A379" s="62"/>
      <c r="F379" s="14"/>
    </row>
    <row r="380" spans="1:6" ht="12.75" customHeight="1" x14ac:dyDescent="0.2">
      <c r="A380" s="62"/>
      <c r="F380" s="14"/>
    </row>
    <row r="381" spans="1:6" ht="12.75" customHeight="1" x14ac:dyDescent="0.2">
      <c r="A381" s="62"/>
      <c r="F381" s="14"/>
    </row>
    <row r="382" spans="1:6" ht="12.75" customHeight="1" x14ac:dyDescent="0.2">
      <c r="A382" s="62"/>
      <c r="F382" s="14"/>
    </row>
    <row r="383" spans="1:6" ht="12.75" customHeight="1" x14ac:dyDescent="0.2">
      <c r="A383" s="62"/>
      <c r="F383" s="14"/>
    </row>
    <row r="384" spans="1:6" ht="12.75" customHeight="1" x14ac:dyDescent="0.2">
      <c r="A384" s="62"/>
      <c r="F384" s="14"/>
    </row>
    <row r="385" spans="1:6" ht="12.75" customHeight="1" x14ac:dyDescent="0.2">
      <c r="A385" s="62"/>
      <c r="F385" s="14"/>
    </row>
    <row r="386" spans="1:6" ht="12.75" customHeight="1" x14ac:dyDescent="0.2">
      <c r="A386" s="62"/>
      <c r="F386" s="14"/>
    </row>
    <row r="387" spans="1:6" ht="12.75" customHeight="1" x14ac:dyDescent="0.2">
      <c r="A387" s="62"/>
      <c r="F387" s="14"/>
    </row>
    <row r="388" spans="1:6" ht="12.75" customHeight="1" x14ac:dyDescent="0.2">
      <c r="A388" s="62"/>
      <c r="F388" s="14"/>
    </row>
    <row r="389" spans="1:6" ht="12.75" customHeight="1" x14ac:dyDescent="0.2">
      <c r="A389" s="62"/>
      <c r="F389" s="14"/>
    </row>
    <row r="390" spans="1:6" ht="12.75" customHeight="1" x14ac:dyDescent="0.2">
      <c r="A390" s="62"/>
      <c r="F390" s="14"/>
    </row>
    <row r="391" spans="1:6" ht="12.75" customHeight="1" x14ac:dyDescent="0.2">
      <c r="A391" s="62"/>
      <c r="F391" s="14"/>
    </row>
    <row r="392" spans="1:6" ht="12.75" customHeight="1" x14ac:dyDescent="0.2">
      <c r="A392" s="62"/>
      <c r="F392" s="14"/>
    </row>
    <row r="393" spans="1:6" ht="12.75" customHeight="1" x14ac:dyDescent="0.2">
      <c r="A393" s="62"/>
      <c r="F393" s="14"/>
    </row>
    <row r="394" spans="1:6" ht="12.75" customHeight="1" x14ac:dyDescent="0.2">
      <c r="A394" s="62"/>
      <c r="F394" s="14"/>
    </row>
    <row r="395" spans="1:6" ht="12.75" customHeight="1" x14ac:dyDescent="0.2">
      <c r="A395" s="62"/>
      <c r="F395" s="14"/>
    </row>
    <row r="396" spans="1:6" ht="12.75" customHeight="1" x14ac:dyDescent="0.2">
      <c r="A396" s="62"/>
      <c r="F396" s="14"/>
    </row>
    <row r="397" spans="1:6" ht="12.75" customHeight="1" x14ac:dyDescent="0.2">
      <c r="A397" s="62"/>
      <c r="F397" s="14"/>
    </row>
    <row r="398" spans="1:6" ht="12.75" customHeight="1" x14ac:dyDescent="0.2">
      <c r="A398" s="62"/>
      <c r="F398" s="14"/>
    </row>
    <row r="399" spans="1:6" ht="12.75" customHeight="1" x14ac:dyDescent="0.2">
      <c r="A399" s="62"/>
      <c r="F399" s="14"/>
    </row>
    <row r="400" spans="1:6" ht="12.75" customHeight="1" x14ac:dyDescent="0.2">
      <c r="A400" s="62"/>
      <c r="F400" s="14"/>
    </row>
    <row r="401" spans="1:6" ht="12.75" customHeight="1" x14ac:dyDescent="0.2">
      <c r="A401" s="62"/>
      <c r="F401" s="14"/>
    </row>
    <row r="402" spans="1:6" ht="12.75" customHeight="1" x14ac:dyDescent="0.2">
      <c r="A402" s="62"/>
      <c r="F402" s="14"/>
    </row>
    <row r="403" spans="1:6" ht="12.75" customHeight="1" x14ac:dyDescent="0.2">
      <c r="A403" s="62"/>
      <c r="F403" s="14"/>
    </row>
    <row r="404" spans="1:6" ht="12.75" customHeight="1" x14ac:dyDescent="0.2">
      <c r="A404" s="62"/>
      <c r="F404" s="14"/>
    </row>
    <row r="405" spans="1:6" ht="12.75" customHeight="1" x14ac:dyDescent="0.2">
      <c r="A405" s="62"/>
      <c r="F405" s="14"/>
    </row>
    <row r="406" spans="1:6" ht="12.75" customHeight="1" x14ac:dyDescent="0.2">
      <c r="A406" s="62"/>
      <c r="F406" s="14"/>
    </row>
    <row r="407" spans="1:6" ht="12.75" customHeight="1" x14ac:dyDescent="0.2">
      <c r="A407" s="62"/>
      <c r="F407" s="14"/>
    </row>
    <row r="408" spans="1:6" ht="12.75" customHeight="1" x14ac:dyDescent="0.2">
      <c r="A408" s="62"/>
      <c r="F408" s="14"/>
    </row>
    <row r="409" spans="1:6" ht="12.75" customHeight="1" x14ac:dyDescent="0.2">
      <c r="A409" s="62"/>
      <c r="F409" s="14"/>
    </row>
    <row r="410" spans="1:6" ht="12.75" customHeight="1" x14ac:dyDescent="0.2">
      <c r="A410" s="62"/>
      <c r="F410" s="14"/>
    </row>
    <row r="411" spans="1:6" ht="12.75" customHeight="1" x14ac:dyDescent="0.2">
      <c r="A411" s="62"/>
      <c r="F411" s="14"/>
    </row>
    <row r="412" spans="1:6" ht="12.75" customHeight="1" x14ac:dyDescent="0.2">
      <c r="A412" s="62"/>
      <c r="F412" s="14"/>
    </row>
    <row r="413" spans="1:6" ht="12.75" customHeight="1" x14ac:dyDescent="0.2">
      <c r="A413" s="62"/>
      <c r="F413" s="14"/>
    </row>
    <row r="414" spans="1:6" ht="12.75" customHeight="1" x14ac:dyDescent="0.2">
      <c r="A414" s="62"/>
      <c r="F414" s="14"/>
    </row>
    <row r="415" spans="1:6" ht="12.75" customHeight="1" x14ac:dyDescent="0.2">
      <c r="A415" s="62"/>
      <c r="F415" s="14"/>
    </row>
    <row r="416" spans="1:6" ht="12.75" customHeight="1" x14ac:dyDescent="0.2">
      <c r="A416" s="62"/>
      <c r="F416" s="14"/>
    </row>
    <row r="417" spans="1:6" ht="12.75" customHeight="1" x14ac:dyDescent="0.2">
      <c r="A417" s="62"/>
      <c r="F417" s="14"/>
    </row>
    <row r="418" spans="1:6" ht="12.75" customHeight="1" x14ac:dyDescent="0.2">
      <c r="A418" s="62"/>
      <c r="F418" s="14"/>
    </row>
    <row r="419" spans="1:6" ht="12.75" customHeight="1" x14ac:dyDescent="0.2">
      <c r="A419" s="62"/>
      <c r="F419" s="14"/>
    </row>
    <row r="420" spans="1:6" ht="12.75" customHeight="1" x14ac:dyDescent="0.2">
      <c r="A420" s="62"/>
      <c r="F420" s="14"/>
    </row>
    <row r="421" spans="1:6" ht="12.75" customHeight="1" x14ac:dyDescent="0.2">
      <c r="A421" s="62"/>
      <c r="F421" s="14"/>
    </row>
    <row r="422" spans="1:6" ht="12.75" customHeight="1" x14ac:dyDescent="0.2">
      <c r="A422" s="62"/>
      <c r="F422" s="14"/>
    </row>
    <row r="423" spans="1:6" ht="12.75" customHeight="1" x14ac:dyDescent="0.2">
      <c r="A423" s="62"/>
      <c r="F423" s="14"/>
    </row>
    <row r="424" spans="1:6" ht="12.75" customHeight="1" x14ac:dyDescent="0.2">
      <c r="A424" s="62"/>
      <c r="F424" s="14"/>
    </row>
    <row r="425" spans="1:6" ht="12.75" customHeight="1" x14ac:dyDescent="0.2">
      <c r="A425" s="62"/>
      <c r="F425" s="14"/>
    </row>
    <row r="426" spans="1:6" ht="12.75" customHeight="1" x14ac:dyDescent="0.2">
      <c r="A426" s="62"/>
      <c r="F426" s="14"/>
    </row>
    <row r="427" spans="1:6" ht="12.75" customHeight="1" x14ac:dyDescent="0.2">
      <c r="A427" s="62"/>
      <c r="F427" s="14"/>
    </row>
    <row r="428" spans="1:6" ht="12.75" customHeight="1" x14ac:dyDescent="0.2">
      <c r="A428" s="62"/>
      <c r="F428" s="14"/>
    </row>
    <row r="429" spans="1:6" ht="12.75" customHeight="1" x14ac:dyDescent="0.2">
      <c r="A429" s="62"/>
      <c r="F429" s="14"/>
    </row>
    <row r="430" spans="1:6" ht="12.75" customHeight="1" x14ac:dyDescent="0.2">
      <c r="A430" s="62"/>
      <c r="F430" s="14"/>
    </row>
    <row r="431" spans="1:6" ht="12.75" customHeight="1" x14ac:dyDescent="0.2">
      <c r="A431" s="62"/>
      <c r="F431" s="14"/>
    </row>
    <row r="432" spans="1:6" ht="12.75" customHeight="1" x14ac:dyDescent="0.2">
      <c r="A432" s="62"/>
      <c r="F432" s="14"/>
    </row>
    <row r="433" spans="1:6" ht="12.75" customHeight="1" x14ac:dyDescent="0.2">
      <c r="A433" s="62"/>
      <c r="F433" s="14"/>
    </row>
    <row r="434" spans="1:6" ht="12.75" customHeight="1" x14ac:dyDescent="0.2">
      <c r="A434" s="62"/>
      <c r="F434" s="14"/>
    </row>
    <row r="435" spans="1:6" ht="12.75" customHeight="1" x14ac:dyDescent="0.2">
      <c r="A435" s="62"/>
      <c r="F435" s="14"/>
    </row>
    <row r="436" spans="1:6" ht="12.75" customHeight="1" x14ac:dyDescent="0.2">
      <c r="A436" s="62"/>
      <c r="F436" s="14"/>
    </row>
    <row r="437" spans="1:6" ht="12.75" customHeight="1" x14ac:dyDescent="0.2">
      <c r="A437" s="62"/>
      <c r="F437" s="14"/>
    </row>
    <row r="438" spans="1:6" ht="12.75" customHeight="1" x14ac:dyDescent="0.2">
      <c r="A438" s="62"/>
      <c r="F438" s="14"/>
    </row>
    <row r="439" spans="1:6" ht="12.75" customHeight="1" x14ac:dyDescent="0.2">
      <c r="A439" s="62"/>
      <c r="F439" s="14"/>
    </row>
    <row r="440" spans="1:6" ht="12.75" customHeight="1" x14ac:dyDescent="0.2">
      <c r="A440" s="62"/>
      <c r="F440" s="14"/>
    </row>
    <row r="441" spans="1:6" ht="12.75" customHeight="1" x14ac:dyDescent="0.2">
      <c r="A441" s="62"/>
      <c r="F441" s="14"/>
    </row>
    <row r="442" spans="1:6" ht="12.75" customHeight="1" x14ac:dyDescent="0.2">
      <c r="A442" s="62"/>
      <c r="F442" s="14"/>
    </row>
    <row r="443" spans="1:6" ht="12.75" customHeight="1" x14ac:dyDescent="0.2">
      <c r="A443" s="62"/>
      <c r="F443" s="14"/>
    </row>
    <row r="444" spans="1:6" ht="12.75" customHeight="1" x14ac:dyDescent="0.2">
      <c r="A444" s="62"/>
      <c r="F444" s="14"/>
    </row>
    <row r="445" spans="1:6" ht="12.75" customHeight="1" x14ac:dyDescent="0.2">
      <c r="A445" s="62"/>
      <c r="F445" s="14"/>
    </row>
    <row r="446" spans="1:6" ht="12.75" customHeight="1" x14ac:dyDescent="0.2">
      <c r="A446" s="62"/>
      <c r="F446" s="14"/>
    </row>
    <row r="447" spans="1:6" ht="12.75" customHeight="1" x14ac:dyDescent="0.2">
      <c r="A447" s="62"/>
      <c r="F447" s="14"/>
    </row>
    <row r="448" spans="1:6" ht="12.75" customHeight="1" x14ac:dyDescent="0.2">
      <c r="A448" s="62"/>
      <c r="F448" s="14"/>
    </row>
    <row r="449" spans="1:6" ht="12.75" customHeight="1" x14ac:dyDescent="0.2">
      <c r="A449" s="62"/>
      <c r="F449" s="14"/>
    </row>
    <row r="450" spans="1:6" ht="12.75" customHeight="1" x14ac:dyDescent="0.2">
      <c r="A450" s="62"/>
      <c r="F450" s="14"/>
    </row>
    <row r="451" spans="1:6" ht="12.75" customHeight="1" x14ac:dyDescent="0.2">
      <c r="A451" s="62"/>
      <c r="F451" s="14"/>
    </row>
    <row r="452" spans="1:6" ht="12.75" customHeight="1" x14ac:dyDescent="0.2">
      <c r="A452" s="62"/>
      <c r="F452" s="14"/>
    </row>
    <row r="453" spans="1:6" ht="12.75" customHeight="1" x14ac:dyDescent="0.2">
      <c r="A453" s="62"/>
      <c r="F453" s="14"/>
    </row>
    <row r="454" spans="1:6" ht="12.75" customHeight="1" x14ac:dyDescent="0.2">
      <c r="A454" s="62"/>
      <c r="F454" s="14"/>
    </row>
    <row r="455" spans="1:6" ht="12.75" customHeight="1" x14ac:dyDescent="0.2">
      <c r="A455" s="62"/>
      <c r="F455" s="14"/>
    </row>
    <row r="456" spans="1:6" ht="12.75" customHeight="1" x14ac:dyDescent="0.2">
      <c r="A456" s="62"/>
      <c r="F456" s="14"/>
    </row>
    <row r="457" spans="1:6" ht="12.75" customHeight="1" x14ac:dyDescent="0.2">
      <c r="A457" s="62"/>
      <c r="F457" s="14"/>
    </row>
    <row r="458" spans="1:6" ht="12.75" customHeight="1" x14ac:dyDescent="0.2">
      <c r="A458" s="62"/>
      <c r="F458" s="14"/>
    </row>
    <row r="459" spans="1:6" ht="12.75" customHeight="1" x14ac:dyDescent="0.2">
      <c r="A459" s="62"/>
      <c r="F459" s="14"/>
    </row>
    <row r="460" spans="1:6" ht="12.75" customHeight="1" x14ac:dyDescent="0.2">
      <c r="A460" s="62"/>
      <c r="F460" s="14"/>
    </row>
    <row r="461" spans="1:6" ht="12.75" customHeight="1" x14ac:dyDescent="0.2">
      <c r="A461" s="62"/>
      <c r="F461" s="14"/>
    </row>
    <row r="462" spans="1:6" ht="12.75" customHeight="1" x14ac:dyDescent="0.2">
      <c r="A462" s="62"/>
      <c r="F462" s="14"/>
    </row>
    <row r="463" spans="1:6" ht="12.75" customHeight="1" x14ac:dyDescent="0.2">
      <c r="A463" s="62"/>
      <c r="F463" s="14"/>
    </row>
    <row r="464" spans="1:6" ht="12.75" customHeight="1" x14ac:dyDescent="0.2">
      <c r="A464" s="62"/>
      <c r="F464" s="14"/>
    </row>
    <row r="465" spans="1:6" ht="12.75" customHeight="1" x14ac:dyDescent="0.2">
      <c r="A465" s="62"/>
      <c r="F465" s="14"/>
    </row>
    <row r="466" spans="1:6" ht="12.75" customHeight="1" x14ac:dyDescent="0.2">
      <c r="A466" s="62"/>
      <c r="F466" s="14"/>
    </row>
    <row r="467" spans="1:6" ht="12.75" customHeight="1" x14ac:dyDescent="0.2">
      <c r="A467" s="62"/>
      <c r="F467" s="14"/>
    </row>
    <row r="468" spans="1:6" ht="12.75" customHeight="1" x14ac:dyDescent="0.2">
      <c r="A468" s="62"/>
      <c r="F468" s="14"/>
    </row>
    <row r="469" spans="1:6" ht="12.75" customHeight="1" x14ac:dyDescent="0.2">
      <c r="A469" s="62"/>
      <c r="F469" s="14"/>
    </row>
    <row r="470" spans="1:6" ht="12.75" customHeight="1" x14ac:dyDescent="0.2">
      <c r="A470" s="62"/>
      <c r="F470" s="14"/>
    </row>
    <row r="471" spans="1:6" ht="12.75" customHeight="1" x14ac:dyDescent="0.2">
      <c r="A471" s="62"/>
      <c r="F471" s="14"/>
    </row>
    <row r="472" spans="1:6" ht="12.75" customHeight="1" x14ac:dyDescent="0.2">
      <c r="A472" s="62"/>
      <c r="F472" s="14"/>
    </row>
    <row r="473" spans="1:6" ht="12.75" customHeight="1" x14ac:dyDescent="0.2">
      <c r="A473" s="62"/>
      <c r="F473" s="14"/>
    </row>
    <row r="474" spans="1:6" ht="12.75" customHeight="1" x14ac:dyDescent="0.2">
      <c r="A474" s="62"/>
      <c r="F474" s="14"/>
    </row>
    <row r="475" spans="1:6" ht="12.75" customHeight="1" x14ac:dyDescent="0.2">
      <c r="A475" s="62"/>
      <c r="F475" s="14"/>
    </row>
    <row r="476" spans="1:6" ht="12.75" customHeight="1" x14ac:dyDescent="0.2">
      <c r="A476" s="62"/>
      <c r="F476" s="14"/>
    </row>
    <row r="477" spans="1:6" ht="12.75" customHeight="1" x14ac:dyDescent="0.2">
      <c r="A477" s="62"/>
      <c r="F477" s="14"/>
    </row>
    <row r="478" spans="1:6" ht="12.75" customHeight="1" x14ac:dyDescent="0.2">
      <c r="A478" s="62"/>
      <c r="F478" s="14"/>
    </row>
    <row r="479" spans="1:6" ht="12.75" customHeight="1" x14ac:dyDescent="0.2">
      <c r="A479" s="62"/>
      <c r="F479" s="14"/>
    </row>
    <row r="480" spans="1:6" ht="12.75" customHeight="1" x14ac:dyDescent="0.2">
      <c r="A480" s="62"/>
      <c r="F480" s="14"/>
    </row>
    <row r="481" spans="1:6" ht="12.75" customHeight="1" x14ac:dyDescent="0.2">
      <c r="A481" s="62"/>
      <c r="F481" s="14"/>
    </row>
    <row r="482" spans="1:6" ht="12.75" customHeight="1" x14ac:dyDescent="0.2">
      <c r="A482" s="62"/>
      <c r="F482" s="14"/>
    </row>
    <row r="483" spans="1:6" ht="12.75" customHeight="1" x14ac:dyDescent="0.2">
      <c r="A483" s="62"/>
      <c r="F483" s="14"/>
    </row>
    <row r="484" spans="1:6" ht="12.75" customHeight="1" x14ac:dyDescent="0.2">
      <c r="A484" s="62"/>
      <c r="F484" s="14"/>
    </row>
    <row r="485" spans="1:6" ht="12.75" customHeight="1" x14ac:dyDescent="0.2">
      <c r="A485" s="62"/>
      <c r="F485" s="14"/>
    </row>
    <row r="486" spans="1:6" ht="12.75" customHeight="1" x14ac:dyDescent="0.2">
      <c r="A486" s="62"/>
      <c r="F486" s="14"/>
    </row>
    <row r="487" spans="1:6" ht="12.75" customHeight="1" x14ac:dyDescent="0.2">
      <c r="A487" s="62"/>
      <c r="F487" s="14"/>
    </row>
    <row r="488" spans="1:6" ht="12.75" customHeight="1" x14ac:dyDescent="0.2">
      <c r="A488" s="62"/>
      <c r="F488" s="14"/>
    </row>
    <row r="489" spans="1:6" ht="12.75" customHeight="1" x14ac:dyDescent="0.2">
      <c r="A489" s="62"/>
      <c r="F489" s="14"/>
    </row>
    <row r="490" spans="1:6" ht="12.75" customHeight="1" x14ac:dyDescent="0.2">
      <c r="A490" s="62"/>
      <c r="F490" s="14"/>
    </row>
    <row r="491" spans="1:6" ht="12.75" customHeight="1" x14ac:dyDescent="0.2">
      <c r="A491" s="62"/>
      <c r="F491" s="14"/>
    </row>
    <row r="492" spans="1:6" ht="12.75" customHeight="1" x14ac:dyDescent="0.2">
      <c r="A492" s="62"/>
      <c r="F492" s="14"/>
    </row>
    <row r="493" spans="1:6" ht="12.75" customHeight="1" x14ac:dyDescent="0.2">
      <c r="A493" s="62"/>
      <c r="F493" s="14"/>
    </row>
    <row r="494" spans="1:6" ht="12.75" customHeight="1" x14ac:dyDescent="0.2">
      <c r="A494" s="62"/>
      <c r="F494" s="14"/>
    </row>
    <row r="495" spans="1:6" ht="12.75" customHeight="1" x14ac:dyDescent="0.2">
      <c r="A495" s="62"/>
      <c r="F495" s="14"/>
    </row>
    <row r="496" spans="1:6" ht="12.75" customHeight="1" x14ac:dyDescent="0.2">
      <c r="A496" s="62"/>
      <c r="F496" s="14"/>
    </row>
    <row r="497" spans="1:6" ht="12.75" customHeight="1" x14ac:dyDescent="0.2">
      <c r="A497" s="62"/>
      <c r="F497" s="14"/>
    </row>
    <row r="498" spans="1:6" ht="12.75" customHeight="1" x14ac:dyDescent="0.2">
      <c r="A498" s="62"/>
      <c r="F498" s="14"/>
    </row>
    <row r="499" spans="1:6" ht="12.75" customHeight="1" x14ac:dyDescent="0.2">
      <c r="A499" s="62"/>
      <c r="F499" s="14"/>
    </row>
    <row r="500" spans="1:6" ht="12.75" customHeight="1" x14ac:dyDescent="0.2">
      <c r="A500" s="62"/>
      <c r="F500" s="14"/>
    </row>
    <row r="501" spans="1:6" ht="12.75" customHeight="1" x14ac:dyDescent="0.2">
      <c r="A501" s="62"/>
      <c r="F501" s="14"/>
    </row>
    <row r="502" spans="1:6" ht="12.75" customHeight="1" x14ac:dyDescent="0.2">
      <c r="A502" s="62"/>
      <c r="F502" s="14"/>
    </row>
    <row r="503" spans="1:6" ht="12.75" customHeight="1" x14ac:dyDescent="0.2">
      <c r="A503" s="62"/>
      <c r="F503" s="14"/>
    </row>
    <row r="504" spans="1:6" ht="12.75" customHeight="1" x14ac:dyDescent="0.2">
      <c r="A504" s="62"/>
      <c r="F504" s="14"/>
    </row>
    <row r="505" spans="1:6" ht="12.75" customHeight="1" x14ac:dyDescent="0.2">
      <c r="A505" s="62"/>
      <c r="F505" s="14"/>
    </row>
    <row r="506" spans="1:6" ht="12.75" customHeight="1" x14ac:dyDescent="0.2">
      <c r="A506" s="62"/>
      <c r="F506" s="14"/>
    </row>
    <row r="507" spans="1:6" ht="12.75" customHeight="1" x14ac:dyDescent="0.2">
      <c r="A507" s="62"/>
      <c r="F507" s="14"/>
    </row>
    <row r="508" spans="1:6" ht="12.75" customHeight="1" x14ac:dyDescent="0.2">
      <c r="A508" s="62"/>
      <c r="F508" s="14"/>
    </row>
    <row r="509" spans="1:6" ht="12.75" customHeight="1" x14ac:dyDescent="0.2">
      <c r="A509" s="62"/>
      <c r="F509" s="14"/>
    </row>
    <row r="510" spans="1:6" ht="12.75" customHeight="1" x14ac:dyDescent="0.2">
      <c r="A510" s="62"/>
      <c r="F510" s="14"/>
    </row>
    <row r="511" spans="1:6" ht="12.75" customHeight="1" x14ac:dyDescent="0.2">
      <c r="A511" s="62"/>
      <c r="F511" s="14"/>
    </row>
    <row r="512" spans="1:6" ht="12.75" customHeight="1" x14ac:dyDescent="0.2">
      <c r="A512" s="62"/>
      <c r="F512" s="14"/>
    </row>
    <row r="513" spans="1:6" ht="12.75" customHeight="1" x14ac:dyDescent="0.2">
      <c r="A513" s="62"/>
      <c r="F513" s="14"/>
    </row>
    <row r="514" spans="1:6" ht="12.75" customHeight="1" x14ac:dyDescent="0.2">
      <c r="A514" s="62"/>
      <c r="F514" s="14"/>
    </row>
    <row r="515" spans="1:6" ht="12.75" customHeight="1" x14ac:dyDescent="0.2">
      <c r="A515" s="62"/>
      <c r="F515" s="14"/>
    </row>
    <row r="516" spans="1:6" ht="12.75" customHeight="1" x14ac:dyDescent="0.2">
      <c r="A516" s="62"/>
      <c r="F516" s="14"/>
    </row>
    <row r="517" spans="1:6" ht="12.75" customHeight="1" x14ac:dyDescent="0.2">
      <c r="A517" s="62"/>
      <c r="F517" s="14"/>
    </row>
    <row r="518" spans="1:6" ht="12.75" customHeight="1" x14ac:dyDescent="0.2">
      <c r="A518" s="62"/>
      <c r="F518" s="14"/>
    </row>
    <row r="519" spans="1:6" ht="12.75" customHeight="1" x14ac:dyDescent="0.2">
      <c r="A519" s="62"/>
      <c r="F519" s="14"/>
    </row>
    <row r="520" spans="1:6" ht="12.75" customHeight="1" x14ac:dyDescent="0.2">
      <c r="A520" s="62"/>
      <c r="F520" s="14"/>
    </row>
    <row r="521" spans="1:6" ht="12.75" customHeight="1" x14ac:dyDescent="0.2">
      <c r="A521" s="62"/>
      <c r="F521" s="14"/>
    </row>
    <row r="522" spans="1:6" ht="12.75" customHeight="1" x14ac:dyDescent="0.2">
      <c r="A522" s="62"/>
      <c r="F522" s="14"/>
    </row>
    <row r="523" spans="1:6" ht="12.75" customHeight="1" x14ac:dyDescent="0.2">
      <c r="A523" s="62"/>
      <c r="F523" s="14"/>
    </row>
    <row r="524" spans="1:6" ht="12.75" customHeight="1" x14ac:dyDescent="0.2">
      <c r="A524" s="62"/>
      <c r="F524" s="14"/>
    </row>
    <row r="525" spans="1:6" ht="12.75" customHeight="1" x14ac:dyDescent="0.2">
      <c r="A525" s="62"/>
      <c r="F525" s="14"/>
    </row>
    <row r="526" spans="1:6" ht="12.75" customHeight="1" x14ac:dyDescent="0.2">
      <c r="A526" s="62"/>
      <c r="F526" s="14"/>
    </row>
    <row r="527" spans="1:6" ht="12.75" customHeight="1" x14ac:dyDescent="0.2">
      <c r="A527" s="62"/>
      <c r="F527" s="14"/>
    </row>
    <row r="528" spans="1:6" ht="12.75" customHeight="1" x14ac:dyDescent="0.2">
      <c r="A528" s="62"/>
      <c r="F528" s="14"/>
    </row>
    <row r="529" spans="1:6" ht="12.75" customHeight="1" x14ac:dyDescent="0.2">
      <c r="A529" s="62"/>
      <c r="F529" s="14"/>
    </row>
    <row r="530" spans="1:6" ht="12.75" customHeight="1" x14ac:dyDescent="0.2">
      <c r="A530" s="62"/>
      <c r="F530" s="14"/>
    </row>
    <row r="531" spans="1:6" ht="12.75" customHeight="1" x14ac:dyDescent="0.2">
      <c r="A531" s="62"/>
      <c r="F531" s="14"/>
    </row>
    <row r="532" spans="1:6" ht="12.75" customHeight="1" x14ac:dyDescent="0.2">
      <c r="A532" s="62"/>
      <c r="F532" s="14"/>
    </row>
    <row r="533" spans="1:6" ht="12.75" customHeight="1" x14ac:dyDescent="0.2">
      <c r="A533" s="62"/>
      <c r="F533" s="14"/>
    </row>
    <row r="534" spans="1:6" ht="12.75" customHeight="1" x14ac:dyDescent="0.2">
      <c r="A534" s="62"/>
      <c r="F534" s="14"/>
    </row>
    <row r="535" spans="1:6" ht="12.75" customHeight="1" x14ac:dyDescent="0.2">
      <c r="A535" s="62"/>
      <c r="F535" s="14"/>
    </row>
    <row r="536" spans="1:6" ht="12.75" customHeight="1" x14ac:dyDescent="0.2">
      <c r="A536" s="62"/>
      <c r="F536" s="14"/>
    </row>
    <row r="537" spans="1:6" ht="12.75" customHeight="1" x14ac:dyDescent="0.2">
      <c r="A537" s="62"/>
      <c r="F537" s="14"/>
    </row>
    <row r="538" spans="1:6" ht="12.75" customHeight="1" x14ac:dyDescent="0.2">
      <c r="A538" s="62"/>
      <c r="F538" s="14"/>
    </row>
    <row r="539" spans="1:6" ht="12.75" customHeight="1" x14ac:dyDescent="0.2">
      <c r="A539" s="62"/>
      <c r="F539" s="14"/>
    </row>
    <row r="540" spans="1:6" ht="12.75" customHeight="1" x14ac:dyDescent="0.2">
      <c r="A540" s="62"/>
      <c r="F540" s="14"/>
    </row>
    <row r="541" spans="1:6" ht="12.75" customHeight="1" x14ac:dyDescent="0.2">
      <c r="A541" s="62"/>
      <c r="F541" s="14"/>
    </row>
    <row r="542" spans="1:6" ht="12.75" customHeight="1" x14ac:dyDescent="0.2">
      <c r="A542" s="62"/>
      <c r="F542" s="14"/>
    </row>
    <row r="543" spans="1:6" ht="12.75" customHeight="1" x14ac:dyDescent="0.2">
      <c r="A543" s="62"/>
      <c r="F543" s="14"/>
    </row>
    <row r="544" spans="1:6" ht="12.75" customHeight="1" x14ac:dyDescent="0.2">
      <c r="A544" s="62"/>
      <c r="F544" s="14"/>
    </row>
    <row r="545" spans="1:6" ht="12.75" customHeight="1" x14ac:dyDescent="0.2">
      <c r="A545" s="62"/>
      <c r="F545" s="14"/>
    </row>
    <row r="546" spans="1:6" ht="12.75" customHeight="1" x14ac:dyDescent="0.2">
      <c r="A546" s="62"/>
      <c r="F546" s="14"/>
    </row>
    <row r="547" spans="1:6" ht="12.75" customHeight="1" x14ac:dyDescent="0.2">
      <c r="A547" s="62"/>
      <c r="F547" s="14"/>
    </row>
    <row r="548" spans="1:6" ht="12.75" customHeight="1" x14ac:dyDescent="0.2">
      <c r="A548" s="62"/>
      <c r="F548" s="14"/>
    </row>
    <row r="549" spans="1:6" ht="12.75" customHeight="1" x14ac:dyDescent="0.2">
      <c r="A549" s="62"/>
      <c r="F549" s="14"/>
    </row>
    <row r="550" spans="1:6" ht="12.75" customHeight="1" x14ac:dyDescent="0.2">
      <c r="A550" s="62"/>
      <c r="F550" s="14"/>
    </row>
    <row r="551" spans="1:6" ht="12.75" customHeight="1" x14ac:dyDescent="0.2">
      <c r="A551" s="62"/>
      <c r="F551" s="14"/>
    </row>
    <row r="552" spans="1:6" ht="12.75" customHeight="1" x14ac:dyDescent="0.2">
      <c r="A552" s="62"/>
      <c r="F552" s="14"/>
    </row>
    <row r="553" spans="1:6" ht="12.75" customHeight="1" x14ac:dyDescent="0.2">
      <c r="A553" s="62"/>
      <c r="F553" s="14"/>
    </row>
    <row r="554" spans="1:6" ht="12.75" customHeight="1" x14ac:dyDescent="0.2">
      <c r="A554" s="62"/>
      <c r="F554" s="14"/>
    </row>
    <row r="555" spans="1:6" ht="12.75" customHeight="1" x14ac:dyDescent="0.2">
      <c r="A555" s="62"/>
      <c r="F555" s="14"/>
    </row>
    <row r="556" spans="1:6" ht="12.75" customHeight="1" x14ac:dyDescent="0.2">
      <c r="A556" s="62"/>
      <c r="F556" s="14"/>
    </row>
    <row r="557" spans="1:6" ht="12.75" customHeight="1" x14ac:dyDescent="0.2">
      <c r="A557" s="62"/>
      <c r="F557" s="14"/>
    </row>
    <row r="558" spans="1:6" ht="12.75" customHeight="1" x14ac:dyDescent="0.2">
      <c r="A558" s="62"/>
      <c r="F558" s="14"/>
    </row>
    <row r="559" spans="1:6" ht="12.75" customHeight="1" x14ac:dyDescent="0.2">
      <c r="A559" s="62"/>
      <c r="F559" s="14"/>
    </row>
    <row r="560" spans="1:6" ht="12.75" customHeight="1" x14ac:dyDescent="0.2">
      <c r="A560" s="62"/>
      <c r="F560" s="14"/>
    </row>
    <row r="561" spans="1:6" ht="12.75" customHeight="1" x14ac:dyDescent="0.2">
      <c r="A561" s="62"/>
      <c r="F561" s="14"/>
    </row>
    <row r="562" spans="1:6" ht="12.75" customHeight="1" x14ac:dyDescent="0.2">
      <c r="A562" s="62"/>
      <c r="F562" s="14"/>
    </row>
    <row r="563" spans="1:6" ht="12.75" customHeight="1" x14ac:dyDescent="0.2">
      <c r="A563" s="62"/>
      <c r="F563" s="14"/>
    </row>
    <row r="564" spans="1:6" ht="12.75" customHeight="1" x14ac:dyDescent="0.2">
      <c r="A564" s="62"/>
      <c r="F564" s="14"/>
    </row>
    <row r="565" spans="1:6" ht="12.75" customHeight="1" x14ac:dyDescent="0.2">
      <c r="A565" s="62"/>
      <c r="F565" s="14"/>
    </row>
    <row r="566" spans="1:6" ht="12.75" customHeight="1" x14ac:dyDescent="0.2">
      <c r="A566" s="62"/>
      <c r="F566" s="14"/>
    </row>
    <row r="567" spans="1:6" ht="12.75" customHeight="1" x14ac:dyDescent="0.2">
      <c r="A567" s="62"/>
      <c r="F567" s="14"/>
    </row>
    <row r="568" spans="1:6" ht="12.75" customHeight="1" x14ac:dyDescent="0.2">
      <c r="A568" s="62"/>
      <c r="F568" s="14"/>
    </row>
    <row r="569" spans="1:6" ht="12.75" customHeight="1" x14ac:dyDescent="0.2">
      <c r="A569" s="62"/>
      <c r="F569" s="14"/>
    </row>
    <row r="570" spans="1:6" ht="12.75" customHeight="1" x14ac:dyDescent="0.2">
      <c r="A570" s="62"/>
      <c r="F570" s="14"/>
    </row>
    <row r="571" spans="1:6" ht="12.75" customHeight="1" x14ac:dyDescent="0.2">
      <c r="A571" s="62"/>
      <c r="F571" s="14"/>
    </row>
    <row r="572" spans="1:6" ht="12.75" customHeight="1" x14ac:dyDescent="0.2">
      <c r="A572" s="62"/>
      <c r="F572" s="14"/>
    </row>
    <row r="573" spans="1:6" ht="12.75" customHeight="1" x14ac:dyDescent="0.2">
      <c r="A573" s="62"/>
      <c r="F573" s="14"/>
    </row>
    <row r="574" spans="1:6" ht="12.75" customHeight="1" x14ac:dyDescent="0.2">
      <c r="A574" s="62"/>
      <c r="F574" s="14"/>
    </row>
    <row r="575" spans="1:6" ht="12.75" customHeight="1" x14ac:dyDescent="0.2">
      <c r="A575" s="62"/>
      <c r="F575" s="14"/>
    </row>
    <row r="576" spans="1:6" ht="12.75" customHeight="1" x14ac:dyDescent="0.2">
      <c r="A576" s="62"/>
      <c r="F576" s="14"/>
    </row>
    <row r="577" spans="1:6" ht="12.75" customHeight="1" x14ac:dyDescent="0.2">
      <c r="A577" s="62"/>
      <c r="F577" s="14"/>
    </row>
    <row r="578" spans="1:6" ht="12.75" customHeight="1" x14ac:dyDescent="0.2">
      <c r="A578" s="62"/>
      <c r="F578" s="14"/>
    </row>
    <row r="579" spans="1:6" ht="12.75" customHeight="1" x14ac:dyDescent="0.2">
      <c r="A579" s="62"/>
      <c r="F579" s="14"/>
    </row>
    <row r="580" spans="1:6" ht="12.75" customHeight="1" x14ac:dyDescent="0.2">
      <c r="A580" s="62"/>
      <c r="F580" s="14"/>
    </row>
    <row r="581" spans="1:6" ht="12.75" customHeight="1" x14ac:dyDescent="0.2">
      <c r="A581" s="62"/>
      <c r="F581" s="14"/>
    </row>
    <row r="582" spans="1:6" ht="12.75" customHeight="1" x14ac:dyDescent="0.2">
      <c r="A582" s="62"/>
      <c r="F582" s="14"/>
    </row>
    <row r="583" spans="1:6" ht="12.75" customHeight="1" x14ac:dyDescent="0.2">
      <c r="A583" s="62"/>
      <c r="F583" s="14"/>
    </row>
    <row r="584" spans="1:6" ht="12.75" customHeight="1" x14ac:dyDescent="0.2">
      <c r="A584" s="62"/>
      <c r="F584" s="14"/>
    </row>
    <row r="585" spans="1:6" ht="12.75" customHeight="1" x14ac:dyDescent="0.2">
      <c r="A585" s="62"/>
      <c r="F585" s="14"/>
    </row>
    <row r="586" spans="1:6" ht="12.75" customHeight="1" x14ac:dyDescent="0.2">
      <c r="A586" s="62"/>
      <c r="F586" s="14"/>
    </row>
    <row r="587" spans="1:6" ht="12.75" customHeight="1" x14ac:dyDescent="0.2">
      <c r="A587" s="62"/>
      <c r="F587" s="14"/>
    </row>
    <row r="588" spans="1:6" ht="12.75" customHeight="1" x14ac:dyDescent="0.2">
      <c r="A588" s="62"/>
      <c r="F588" s="14"/>
    </row>
    <row r="589" spans="1:6" ht="12.75" customHeight="1" x14ac:dyDescent="0.2">
      <c r="A589" s="62"/>
      <c r="F589" s="14"/>
    </row>
    <row r="590" spans="1:6" ht="12.75" customHeight="1" x14ac:dyDescent="0.2">
      <c r="A590" s="62"/>
      <c r="F590" s="14"/>
    </row>
    <row r="591" spans="1:6" ht="12.75" customHeight="1" x14ac:dyDescent="0.2">
      <c r="A591" s="62"/>
      <c r="F591" s="14"/>
    </row>
    <row r="592" spans="1:6" ht="12.75" customHeight="1" x14ac:dyDescent="0.2">
      <c r="A592" s="62"/>
      <c r="F592" s="14"/>
    </row>
    <row r="593" spans="1:6" ht="12.75" customHeight="1" x14ac:dyDescent="0.2">
      <c r="A593" s="62"/>
      <c r="F593" s="14"/>
    </row>
    <row r="594" spans="1:6" ht="12.75" customHeight="1" x14ac:dyDescent="0.2">
      <c r="A594" s="62"/>
      <c r="F594" s="14"/>
    </row>
    <row r="595" spans="1:6" ht="12.75" customHeight="1" x14ac:dyDescent="0.2">
      <c r="A595" s="62"/>
      <c r="F595" s="14"/>
    </row>
    <row r="596" spans="1:6" ht="12.75" customHeight="1" x14ac:dyDescent="0.2">
      <c r="A596" s="62"/>
      <c r="F596" s="14"/>
    </row>
    <row r="597" spans="1:6" ht="12.75" customHeight="1" x14ac:dyDescent="0.2">
      <c r="A597" s="62"/>
      <c r="F597" s="14"/>
    </row>
    <row r="598" spans="1:6" ht="12.75" customHeight="1" x14ac:dyDescent="0.2">
      <c r="A598" s="62"/>
      <c r="F598" s="14"/>
    </row>
    <row r="599" spans="1:6" ht="12.75" customHeight="1" x14ac:dyDescent="0.2">
      <c r="A599" s="62"/>
      <c r="F599" s="14"/>
    </row>
    <row r="600" spans="1:6" ht="12.75" customHeight="1" x14ac:dyDescent="0.2">
      <c r="A600" s="62"/>
      <c r="F600" s="14"/>
    </row>
    <row r="601" spans="1:6" ht="12.75" customHeight="1" x14ac:dyDescent="0.2">
      <c r="A601" s="62"/>
      <c r="F601" s="14"/>
    </row>
    <row r="602" spans="1:6" ht="12.75" customHeight="1" x14ac:dyDescent="0.2">
      <c r="A602" s="62"/>
      <c r="F602" s="14"/>
    </row>
    <row r="603" spans="1:6" ht="12.75" customHeight="1" x14ac:dyDescent="0.2">
      <c r="A603" s="62"/>
      <c r="F603" s="14"/>
    </row>
    <row r="604" spans="1:6" ht="12.75" customHeight="1" x14ac:dyDescent="0.2">
      <c r="A604" s="62"/>
      <c r="F604" s="14"/>
    </row>
    <row r="605" spans="1:6" ht="12.75" customHeight="1" x14ac:dyDescent="0.2">
      <c r="A605" s="62"/>
      <c r="F605" s="14"/>
    </row>
    <row r="606" spans="1:6" ht="12.75" customHeight="1" x14ac:dyDescent="0.2">
      <c r="A606" s="62"/>
      <c r="F606" s="14"/>
    </row>
    <row r="607" spans="1:6" ht="12.75" customHeight="1" x14ac:dyDescent="0.2">
      <c r="A607" s="62"/>
      <c r="F607" s="14"/>
    </row>
    <row r="608" spans="1:6" ht="12.75" customHeight="1" x14ac:dyDescent="0.2">
      <c r="A608" s="62"/>
      <c r="F608" s="14"/>
    </row>
    <row r="609" spans="1:6" ht="12.75" customHeight="1" x14ac:dyDescent="0.2">
      <c r="A609" s="62"/>
      <c r="F609" s="14"/>
    </row>
    <row r="610" spans="1:6" ht="12.75" customHeight="1" x14ac:dyDescent="0.2">
      <c r="A610" s="62"/>
      <c r="F610" s="14"/>
    </row>
    <row r="611" spans="1:6" ht="12.75" customHeight="1" x14ac:dyDescent="0.2">
      <c r="A611" s="62"/>
      <c r="F611" s="14"/>
    </row>
    <row r="612" spans="1:6" ht="12.75" customHeight="1" x14ac:dyDescent="0.2">
      <c r="A612" s="62"/>
      <c r="F612" s="14"/>
    </row>
    <row r="613" spans="1:6" ht="12.75" customHeight="1" x14ac:dyDescent="0.2">
      <c r="A613" s="62"/>
      <c r="F613" s="14"/>
    </row>
    <row r="614" spans="1:6" ht="12.75" customHeight="1" x14ac:dyDescent="0.2">
      <c r="A614" s="62"/>
      <c r="F614" s="14"/>
    </row>
    <row r="615" spans="1:6" ht="12.75" customHeight="1" x14ac:dyDescent="0.2">
      <c r="A615" s="62"/>
      <c r="F615" s="14"/>
    </row>
    <row r="616" spans="1:6" ht="12.75" customHeight="1" x14ac:dyDescent="0.2">
      <c r="A616" s="62"/>
      <c r="F616" s="14"/>
    </row>
    <row r="617" spans="1:6" ht="12.75" customHeight="1" x14ac:dyDescent="0.2">
      <c r="A617" s="62"/>
      <c r="F617" s="14"/>
    </row>
    <row r="618" spans="1:6" ht="12.75" customHeight="1" x14ac:dyDescent="0.2">
      <c r="A618" s="62"/>
      <c r="F618" s="14"/>
    </row>
    <row r="619" spans="1:6" ht="12.75" customHeight="1" x14ac:dyDescent="0.2">
      <c r="A619" s="62"/>
      <c r="F619" s="14"/>
    </row>
    <row r="620" spans="1:6" ht="12.75" customHeight="1" x14ac:dyDescent="0.2">
      <c r="A620" s="62"/>
      <c r="F620" s="14"/>
    </row>
    <row r="621" spans="1:6" ht="12.75" customHeight="1" x14ac:dyDescent="0.2">
      <c r="A621" s="62"/>
      <c r="F621" s="14"/>
    </row>
    <row r="622" spans="1:6" ht="12.75" customHeight="1" x14ac:dyDescent="0.2">
      <c r="A622" s="62"/>
      <c r="F622" s="14"/>
    </row>
    <row r="623" spans="1:6" ht="12.75" customHeight="1" x14ac:dyDescent="0.2">
      <c r="A623" s="62"/>
      <c r="F623" s="14"/>
    </row>
    <row r="624" spans="1:6" ht="12.75" customHeight="1" x14ac:dyDescent="0.2">
      <c r="A624" s="62"/>
      <c r="F624" s="14"/>
    </row>
    <row r="625" spans="1:6" ht="12.75" customHeight="1" x14ac:dyDescent="0.2">
      <c r="A625" s="62"/>
      <c r="F625" s="14"/>
    </row>
    <row r="626" spans="1:6" ht="12.75" customHeight="1" x14ac:dyDescent="0.2">
      <c r="A626" s="62"/>
      <c r="F626" s="14"/>
    </row>
    <row r="627" spans="1:6" ht="12.75" customHeight="1" x14ac:dyDescent="0.2">
      <c r="A627" s="62"/>
      <c r="F627" s="14"/>
    </row>
    <row r="628" spans="1:6" ht="12.75" customHeight="1" x14ac:dyDescent="0.2">
      <c r="A628" s="62"/>
      <c r="F628" s="14"/>
    </row>
    <row r="629" spans="1:6" ht="12.75" customHeight="1" x14ac:dyDescent="0.2">
      <c r="A629" s="62"/>
      <c r="F629" s="14"/>
    </row>
    <row r="630" spans="1:6" ht="12.75" customHeight="1" x14ac:dyDescent="0.2">
      <c r="A630" s="62"/>
      <c r="F630" s="14"/>
    </row>
    <row r="631" spans="1:6" ht="12.75" customHeight="1" x14ac:dyDescent="0.2">
      <c r="A631" s="62"/>
      <c r="F631" s="14"/>
    </row>
    <row r="632" spans="1:6" ht="12.75" customHeight="1" x14ac:dyDescent="0.2">
      <c r="A632" s="62"/>
      <c r="F632" s="14"/>
    </row>
    <row r="633" spans="1:6" ht="12.75" customHeight="1" x14ac:dyDescent="0.2">
      <c r="A633" s="62"/>
      <c r="F633" s="14"/>
    </row>
    <row r="634" spans="1:6" ht="12.75" customHeight="1" x14ac:dyDescent="0.2">
      <c r="A634" s="62"/>
      <c r="F634" s="14"/>
    </row>
    <row r="635" spans="1:6" ht="12.75" customHeight="1" x14ac:dyDescent="0.2">
      <c r="A635" s="62"/>
      <c r="F635" s="14"/>
    </row>
    <row r="636" spans="1:6" ht="12.75" customHeight="1" x14ac:dyDescent="0.2">
      <c r="A636" s="62"/>
      <c r="F636" s="14"/>
    </row>
    <row r="637" spans="1:6" ht="12.75" customHeight="1" x14ac:dyDescent="0.2">
      <c r="A637" s="62"/>
      <c r="F637" s="14"/>
    </row>
    <row r="638" spans="1:6" ht="12.75" customHeight="1" x14ac:dyDescent="0.2">
      <c r="A638" s="62"/>
      <c r="F638" s="14"/>
    </row>
    <row r="639" spans="1:6" ht="12.75" customHeight="1" x14ac:dyDescent="0.2">
      <c r="A639" s="62"/>
      <c r="F639" s="14"/>
    </row>
    <row r="640" spans="1:6" ht="12.75" customHeight="1" x14ac:dyDescent="0.2">
      <c r="A640" s="62"/>
      <c r="F640" s="14"/>
    </row>
    <row r="641" spans="1:6" ht="12.75" customHeight="1" x14ac:dyDescent="0.2">
      <c r="A641" s="62"/>
      <c r="F641" s="14"/>
    </row>
    <row r="642" spans="1:6" ht="12.75" customHeight="1" x14ac:dyDescent="0.2">
      <c r="A642" s="62"/>
      <c r="F642" s="14"/>
    </row>
    <row r="643" spans="1:6" ht="12.75" customHeight="1" x14ac:dyDescent="0.2">
      <c r="A643" s="62"/>
      <c r="F643" s="14"/>
    </row>
    <row r="644" spans="1:6" ht="12.75" customHeight="1" x14ac:dyDescent="0.2">
      <c r="A644" s="62"/>
      <c r="F644" s="14"/>
    </row>
    <row r="645" spans="1:6" ht="12.75" customHeight="1" x14ac:dyDescent="0.2">
      <c r="A645" s="62"/>
      <c r="F645" s="14"/>
    </row>
    <row r="646" spans="1:6" ht="12.75" customHeight="1" x14ac:dyDescent="0.2">
      <c r="A646" s="62"/>
      <c r="F646" s="14"/>
    </row>
    <row r="647" spans="1:6" ht="12.75" customHeight="1" x14ac:dyDescent="0.2">
      <c r="A647" s="62"/>
      <c r="F647" s="14"/>
    </row>
    <row r="648" spans="1:6" ht="12.75" customHeight="1" x14ac:dyDescent="0.2">
      <c r="A648" s="62"/>
      <c r="F648" s="14"/>
    </row>
    <row r="649" spans="1:6" ht="12.75" customHeight="1" x14ac:dyDescent="0.2">
      <c r="A649" s="62"/>
      <c r="F649" s="14"/>
    </row>
    <row r="650" spans="1:6" ht="12.75" customHeight="1" x14ac:dyDescent="0.2">
      <c r="A650" s="62"/>
      <c r="F650" s="14"/>
    </row>
    <row r="651" spans="1:6" ht="12.75" customHeight="1" x14ac:dyDescent="0.2">
      <c r="A651" s="62"/>
      <c r="F651" s="14"/>
    </row>
    <row r="652" spans="1:6" ht="12.75" customHeight="1" x14ac:dyDescent="0.2">
      <c r="A652" s="62"/>
      <c r="F652" s="14"/>
    </row>
    <row r="653" spans="1:6" ht="12.75" customHeight="1" x14ac:dyDescent="0.2">
      <c r="A653" s="62"/>
      <c r="F653" s="14"/>
    </row>
    <row r="654" spans="1:6" ht="12.75" customHeight="1" x14ac:dyDescent="0.2">
      <c r="A654" s="62"/>
      <c r="F654" s="14"/>
    </row>
    <row r="655" spans="1:6" ht="12.75" customHeight="1" x14ac:dyDescent="0.2">
      <c r="A655" s="62"/>
      <c r="F655" s="14"/>
    </row>
    <row r="656" spans="1:6" ht="12.75" customHeight="1" x14ac:dyDescent="0.2">
      <c r="A656" s="62"/>
      <c r="F656" s="14"/>
    </row>
    <row r="657" spans="1:6" ht="12.75" customHeight="1" x14ac:dyDescent="0.2">
      <c r="A657" s="62"/>
      <c r="F657" s="14"/>
    </row>
    <row r="658" spans="1:6" ht="12.75" customHeight="1" x14ac:dyDescent="0.2">
      <c r="A658" s="62"/>
      <c r="F658" s="14"/>
    </row>
    <row r="659" spans="1:6" ht="12.75" customHeight="1" x14ac:dyDescent="0.2">
      <c r="A659" s="62"/>
      <c r="F659" s="14"/>
    </row>
    <row r="660" spans="1:6" ht="12.75" customHeight="1" x14ac:dyDescent="0.2">
      <c r="A660" s="62"/>
      <c r="F660" s="14"/>
    </row>
    <row r="661" spans="1:6" ht="12.75" customHeight="1" x14ac:dyDescent="0.2">
      <c r="A661" s="62"/>
      <c r="F661" s="14"/>
    </row>
    <row r="662" spans="1:6" ht="12.75" customHeight="1" x14ac:dyDescent="0.2">
      <c r="A662" s="62"/>
      <c r="F662" s="14"/>
    </row>
    <row r="663" spans="1:6" ht="12.75" customHeight="1" x14ac:dyDescent="0.2">
      <c r="A663" s="62"/>
      <c r="F663" s="14"/>
    </row>
    <row r="664" spans="1:6" ht="12.75" customHeight="1" x14ac:dyDescent="0.2">
      <c r="A664" s="62"/>
      <c r="F664" s="14"/>
    </row>
    <row r="665" spans="1:6" ht="12.75" customHeight="1" x14ac:dyDescent="0.2">
      <c r="A665" s="62"/>
      <c r="F665" s="14"/>
    </row>
    <row r="666" spans="1:6" ht="12.75" customHeight="1" x14ac:dyDescent="0.2">
      <c r="A666" s="62"/>
      <c r="F666" s="14"/>
    </row>
    <row r="667" spans="1:6" ht="12.75" customHeight="1" x14ac:dyDescent="0.2">
      <c r="A667" s="62"/>
      <c r="F667" s="14"/>
    </row>
    <row r="668" spans="1:6" ht="12.75" customHeight="1" x14ac:dyDescent="0.2">
      <c r="A668" s="62"/>
      <c r="F668" s="14"/>
    </row>
    <row r="669" spans="1:6" ht="12.75" customHeight="1" x14ac:dyDescent="0.2">
      <c r="A669" s="62"/>
      <c r="F669" s="14"/>
    </row>
    <row r="670" spans="1:6" ht="12.75" customHeight="1" x14ac:dyDescent="0.2">
      <c r="A670" s="62"/>
      <c r="F670" s="14"/>
    </row>
    <row r="671" spans="1:6" ht="12.75" customHeight="1" x14ac:dyDescent="0.2">
      <c r="A671" s="62"/>
      <c r="F671" s="14"/>
    </row>
    <row r="672" spans="1:6" ht="12.75" customHeight="1" x14ac:dyDescent="0.2">
      <c r="A672" s="62"/>
      <c r="F672" s="14"/>
    </row>
    <row r="673" spans="1:6" ht="12.75" customHeight="1" x14ac:dyDescent="0.2">
      <c r="A673" s="62"/>
      <c r="F673" s="14"/>
    </row>
    <row r="674" spans="1:6" ht="12.75" customHeight="1" x14ac:dyDescent="0.2">
      <c r="A674" s="62"/>
      <c r="F674" s="14"/>
    </row>
    <row r="675" spans="1:6" ht="12.75" customHeight="1" x14ac:dyDescent="0.2">
      <c r="A675" s="62"/>
      <c r="F675" s="14"/>
    </row>
    <row r="676" spans="1:6" ht="12.75" customHeight="1" x14ac:dyDescent="0.2">
      <c r="A676" s="62"/>
      <c r="F676" s="14"/>
    </row>
    <row r="677" spans="1:6" ht="12.75" customHeight="1" x14ac:dyDescent="0.2">
      <c r="A677" s="62"/>
      <c r="F677" s="14"/>
    </row>
    <row r="678" spans="1:6" ht="12.75" customHeight="1" x14ac:dyDescent="0.2">
      <c r="A678" s="62"/>
      <c r="F678" s="14"/>
    </row>
    <row r="679" spans="1:6" ht="12.75" customHeight="1" x14ac:dyDescent="0.2">
      <c r="A679" s="62"/>
      <c r="F679" s="14"/>
    </row>
    <row r="680" spans="1:6" ht="12.75" customHeight="1" x14ac:dyDescent="0.2">
      <c r="A680" s="62"/>
      <c r="F680" s="14"/>
    </row>
    <row r="681" spans="1:6" ht="12.75" customHeight="1" x14ac:dyDescent="0.2">
      <c r="A681" s="62"/>
      <c r="F681" s="14"/>
    </row>
    <row r="682" spans="1:6" ht="12.75" customHeight="1" x14ac:dyDescent="0.2">
      <c r="A682" s="62"/>
      <c r="F682" s="14"/>
    </row>
    <row r="683" spans="1:6" ht="12.75" customHeight="1" x14ac:dyDescent="0.2">
      <c r="A683" s="62"/>
      <c r="F683" s="14"/>
    </row>
    <row r="684" spans="1:6" ht="12.75" customHeight="1" x14ac:dyDescent="0.2">
      <c r="A684" s="62"/>
      <c r="F684" s="14"/>
    </row>
    <row r="685" spans="1:6" ht="12.75" customHeight="1" x14ac:dyDescent="0.2">
      <c r="A685" s="62"/>
      <c r="F685" s="14"/>
    </row>
    <row r="686" spans="1:6" ht="12.75" customHeight="1" x14ac:dyDescent="0.2">
      <c r="A686" s="62"/>
      <c r="F686" s="14"/>
    </row>
    <row r="687" spans="1:6" ht="12.75" customHeight="1" x14ac:dyDescent="0.2">
      <c r="A687" s="62"/>
      <c r="F687" s="14"/>
    </row>
    <row r="688" spans="1:6" ht="12.75" customHeight="1" x14ac:dyDescent="0.2">
      <c r="A688" s="62"/>
      <c r="F688" s="14"/>
    </row>
    <row r="689" spans="1:6" ht="12.75" customHeight="1" x14ac:dyDescent="0.2">
      <c r="A689" s="62"/>
      <c r="F689" s="14"/>
    </row>
    <row r="690" spans="1:6" ht="12.75" customHeight="1" x14ac:dyDescent="0.2">
      <c r="A690" s="62"/>
      <c r="F690" s="14"/>
    </row>
    <row r="691" spans="1:6" ht="12.75" customHeight="1" x14ac:dyDescent="0.2">
      <c r="A691" s="62"/>
      <c r="F691" s="14"/>
    </row>
    <row r="692" spans="1:6" ht="12.75" customHeight="1" x14ac:dyDescent="0.2">
      <c r="A692" s="62"/>
      <c r="F692" s="14"/>
    </row>
    <row r="693" spans="1:6" ht="12.75" customHeight="1" x14ac:dyDescent="0.2">
      <c r="A693" s="62"/>
      <c r="F693" s="14"/>
    </row>
    <row r="694" spans="1:6" ht="12.75" customHeight="1" x14ac:dyDescent="0.2">
      <c r="A694" s="62"/>
      <c r="F694" s="14"/>
    </row>
    <row r="695" spans="1:6" ht="12.75" customHeight="1" x14ac:dyDescent="0.2">
      <c r="A695" s="62"/>
      <c r="F695" s="14"/>
    </row>
    <row r="696" spans="1:6" ht="12.75" customHeight="1" x14ac:dyDescent="0.2">
      <c r="A696" s="62"/>
      <c r="F696" s="14"/>
    </row>
    <row r="697" spans="1:6" ht="12.75" customHeight="1" x14ac:dyDescent="0.2">
      <c r="A697" s="62"/>
      <c r="F697" s="14"/>
    </row>
    <row r="698" spans="1:6" ht="12.75" customHeight="1" x14ac:dyDescent="0.2">
      <c r="A698" s="62"/>
      <c r="F698" s="14"/>
    </row>
    <row r="699" spans="1:6" ht="12.75" customHeight="1" x14ac:dyDescent="0.2">
      <c r="A699" s="62"/>
      <c r="F699" s="14"/>
    </row>
    <row r="700" spans="1:6" ht="12.75" customHeight="1" x14ac:dyDescent="0.2">
      <c r="A700" s="62"/>
      <c r="F700" s="14"/>
    </row>
    <row r="701" spans="1:6" ht="12.75" customHeight="1" x14ac:dyDescent="0.2">
      <c r="A701" s="62"/>
      <c r="F701" s="14"/>
    </row>
    <row r="702" spans="1:6" ht="12.75" customHeight="1" x14ac:dyDescent="0.2">
      <c r="A702" s="62"/>
      <c r="F702" s="14"/>
    </row>
    <row r="703" spans="1:6" ht="12.75" customHeight="1" x14ac:dyDescent="0.2">
      <c r="A703" s="62"/>
      <c r="F703" s="14"/>
    </row>
    <row r="704" spans="1:6" ht="12.75" customHeight="1" x14ac:dyDescent="0.2">
      <c r="A704" s="62"/>
      <c r="F704" s="14"/>
    </row>
    <row r="705" spans="1:6" ht="12.75" customHeight="1" x14ac:dyDescent="0.2">
      <c r="A705" s="62"/>
      <c r="F705" s="14"/>
    </row>
    <row r="706" spans="1:6" ht="12.75" customHeight="1" x14ac:dyDescent="0.2">
      <c r="A706" s="62"/>
      <c r="F706" s="14"/>
    </row>
    <row r="707" spans="1:6" ht="12.75" customHeight="1" x14ac:dyDescent="0.2">
      <c r="A707" s="62"/>
      <c r="F707" s="14"/>
    </row>
    <row r="708" spans="1:6" ht="12.75" customHeight="1" x14ac:dyDescent="0.2">
      <c r="A708" s="62"/>
      <c r="F708" s="14"/>
    </row>
    <row r="709" spans="1:6" ht="12.75" customHeight="1" x14ac:dyDescent="0.2">
      <c r="A709" s="62"/>
      <c r="F709" s="14"/>
    </row>
    <row r="710" spans="1:6" ht="12.75" customHeight="1" x14ac:dyDescent="0.2">
      <c r="A710" s="62"/>
      <c r="F710" s="14"/>
    </row>
    <row r="711" spans="1:6" ht="12.75" customHeight="1" x14ac:dyDescent="0.2">
      <c r="A711" s="62"/>
      <c r="F711" s="14"/>
    </row>
    <row r="712" spans="1:6" ht="12.75" customHeight="1" x14ac:dyDescent="0.2">
      <c r="A712" s="62"/>
      <c r="F712" s="14"/>
    </row>
    <row r="713" spans="1:6" ht="12.75" customHeight="1" x14ac:dyDescent="0.2">
      <c r="A713" s="62"/>
      <c r="F713" s="14"/>
    </row>
    <row r="714" spans="1:6" ht="12.75" customHeight="1" x14ac:dyDescent="0.2">
      <c r="A714" s="62"/>
      <c r="F714" s="14"/>
    </row>
    <row r="715" spans="1:6" ht="12.75" customHeight="1" x14ac:dyDescent="0.2">
      <c r="A715" s="62"/>
      <c r="F715" s="14"/>
    </row>
    <row r="716" spans="1:6" ht="12.75" customHeight="1" x14ac:dyDescent="0.2">
      <c r="A716" s="62"/>
      <c r="F716" s="14"/>
    </row>
    <row r="717" spans="1:6" ht="12.75" customHeight="1" x14ac:dyDescent="0.2">
      <c r="A717" s="62"/>
      <c r="F717" s="14"/>
    </row>
    <row r="718" spans="1:6" ht="12.75" customHeight="1" x14ac:dyDescent="0.2">
      <c r="A718" s="62"/>
      <c r="F718" s="14"/>
    </row>
    <row r="719" spans="1:6" ht="12.75" customHeight="1" x14ac:dyDescent="0.2">
      <c r="A719" s="62"/>
      <c r="F719" s="14"/>
    </row>
    <row r="720" spans="1:6" ht="12.75" customHeight="1" x14ac:dyDescent="0.2">
      <c r="A720" s="62"/>
      <c r="F720" s="14"/>
    </row>
    <row r="721" spans="1:6" ht="12.75" customHeight="1" x14ac:dyDescent="0.2">
      <c r="A721" s="62"/>
      <c r="F721" s="14"/>
    </row>
    <row r="722" spans="1:6" ht="12.75" customHeight="1" x14ac:dyDescent="0.2">
      <c r="A722" s="62"/>
      <c r="F722" s="14"/>
    </row>
    <row r="723" spans="1:6" ht="12.75" customHeight="1" x14ac:dyDescent="0.2">
      <c r="A723" s="62"/>
      <c r="F723" s="14"/>
    </row>
    <row r="724" spans="1:6" ht="12.75" customHeight="1" x14ac:dyDescent="0.2">
      <c r="A724" s="62"/>
      <c r="F724" s="14"/>
    </row>
    <row r="725" spans="1:6" ht="12.75" customHeight="1" x14ac:dyDescent="0.2">
      <c r="A725" s="62"/>
      <c r="F725" s="14"/>
    </row>
    <row r="726" spans="1:6" ht="12.75" customHeight="1" x14ac:dyDescent="0.2">
      <c r="A726" s="62"/>
      <c r="F726" s="14"/>
    </row>
    <row r="727" spans="1:6" ht="12.75" customHeight="1" x14ac:dyDescent="0.2">
      <c r="A727" s="62"/>
      <c r="F727" s="14"/>
    </row>
    <row r="728" spans="1:6" ht="12.75" customHeight="1" x14ac:dyDescent="0.2">
      <c r="A728" s="62"/>
      <c r="F728" s="14"/>
    </row>
    <row r="729" spans="1:6" ht="12.75" customHeight="1" x14ac:dyDescent="0.2">
      <c r="A729" s="62"/>
      <c r="F729" s="14"/>
    </row>
    <row r="730" spans="1:6" ht="12.75" customHeight="1" x14ac:dyDescent="0.2">
      <c r="A730" s="62"/>
      <c r="F730" s="14"/>
    </row>
    <row r="731" spans="1:6" ht="12.75" customHeight="1" x14ac:dyDescent="0.2">
      <c r="A731" s="62"/>
      <c r="F731" s="14"/>
    </row>
    <row r="732" spans="1:6" ht="12.75" customHeight="1" x14ac:dyDescent="0.2">
      <c r="A732" s="62"/>
      <c r="F732" s="14"/>
    </row>
    <row r="733" spans="1:6" ht="12.75" customHeight="1" x14ac:dyDescent="0.2">
      <c r="A733" s="62"/>
      <c r="F733" s="14"/>
    </row>
    <row r="734" spans="1:6" ht="12.75" customHeight="1" x14ac:dyDescent="0.2">
      <c r="A734" s="62"/>
      <c r="F734" s="14"/>
    </row>
    <row r="735" spans="1:6" ht="12.75" customHeight="1" x14ac:dyDescent="0.2">
      <c r="A735" s="62"/>
      <c r="F735" s="14"/>
    </row>
    <row r="736" spans="1:6" ht="12.75" customHeight="1" x14ac:dyDescent="0.2">
      <c r="A736" s="62"/>
      <c r="F736" s="14"/>
    </row>
    <row r="737" spans="1:6" ht="12.75" customHeight="1" x14ac:dyDescent="0.2">
      <c r="A737" s="62"/>
      <c r="F737" s="14"/>
    </row>
    <row r="738" spans="1:6" ht="12.75" customHeight="1" x14ac:dyDescent="0.2">
      <c r="A738" s="62"/>
      <c r="F738" s="14"/>
    </row>
    <row r="739" spans="1:6" ht="12.75" customHeight="1" x14ac:dyDescent="0.2">
      <c r="A739" s="62"/>
      <c r="F739" s="14"/>
    </row>
    <row r="740" spans="1:6" ht="12.75" customHeight="1" x14ac:dyDescent="0.2">
      <c r="A740" s="62"/>
      <c r="F740" s="14"/>
    </row>
    <row r="741" spans="1:6" ht="12.75" customHeight="1" x14ac:dyDescent="0.2">
      <c r="A741" s="62"/>
      <c r="F741" s="14"/>
    </row>
    <row r="742" spans="1:6" ht="12.75" customHeight="1" x14ac:dyDescent="0.2">
      <c r="A742" s="62"/>
      <c r="F742" s="14"/>
    </row>
    <row r="743" spans="1:6" ht="12.75" customHeight="1" x14ac:dyDescent="0.2">
      <c r="A743" s="62"/>
      <c r="F743" s="14"/>
    </row>
    <row r="744" spans="1:6" ht="12.75" customHeight="1" x14ac:dyDescent="0.2">
      <c r="A744" s="62"/>
      <c r="F744" s="14"/>
    </row>
    <row r="745" spans="1:6" ht="12.75" customHeight="1" x14ac:dyDescent="0.2">
      <c r="A745" s="62"/>
      <c r="F745" s="14"/>
    </row>
    <row r="746" spans="1:6" ht="12.75" customHeight="1" x14ac:dyDescent="0.2">
      <c r="A746" s="62"/>
      <c r="F746" s="14"/>
    </row>
    <row r="747" spans="1:6" ht="12.75" customHeight="1" x14ac:dyDescent="0.2">
      <c r="A747" s="62"/>
      <c r="F747" s="14"/>
    </row>
    <row r="748" spans="1:6" ht="12.75" customHeight="1" x14ac:dyDescent="0.2">
      <c r="A748" s="62"/>
      <c r="F748" s="14"/>
    </row>
    <row r="749" spans="1:6" ht="12.75" customHeight="1" x14ac:dyDescent="0.2">
      <c r="A749" s="62"/>
      <c r="F749" s="14"/>
    </row>
    <row r="750" spans="1:6" ht="12.75" customHeight="1" x14ac:dyDescent="0.2">
      <c r="A750" s="62"/>
      <c r="F750" s="14"/>
    </row>
    <row r="751" spans="1:6" ht="12.75" customHeight="1" x14ac:dyDescent="0.2">
      <c r="A751" s="62"/>
      <c r="F751" s="14"/>
    </row>
    <row r="752" spans="1:6" ht="12.75" customHeight="1" x14ac:dyDescent="0.2">
      <c r="A752" s="62"/>
      <c r="F752" s="14"/>
    </row>
    <row r="753" spans="1:6" ht="12.75" customHeight="1" x14ac:dyDescent="0.2">
      <c r="A753" s="62"/>
      <c r="F753" s="14"/>
    </row>
    <row r="754" spans="1:6" ht="12.75" customHeight="1" x14ac:dyDescent="0.2">
      <c r="A754" s="62"/>
      <c r="F754" s="14"/>
    </row>
    <row r="755" spans="1:6" ht="12.75" customHeight="1" x14ac:dyDescent="0.2">
      <c r="A755" s="62"/>
      <c r="F755" s="14"/>
    </row>
    <row r="756" spans="1:6" ht="12.75" customHeight="1" x14ac:dyDescent="0.2">
      <c r="A756" s="62"/>
      <c r="F756" s="14"/>
    </row>
    <row r="757" spans="1:6" ht="12.75" customHeight="1" x14ac:dyDescent="0.2">
      <c r="A757" s="62"/>
      <c r="F757" s="14"/>
    </row>
    <row r="758" spans="1:6" ht="12.75" customHeight="1" x14ac:dyDescent="0.2">
      <c r="A758" s="62"/>
      <c r="F758" s="14"/>
    </row>
    <row r="759" spans="1:6" ht="12.75" customHeight="1" x14ac:dyDescent="0.2">
      <c r="A759" s="62"/>
      <c r="F759" s="14"/>
    </row>
    <row r="760" spans="1:6" ht="12.75" customHeight="1" x14ac:dyDescent="0.2">
      <c r="A760" s="62"/>
      <c r="F760" s="14"/>
    </row>
    <row r="761" spans="1:6" ht="12.75" customHeight="1" x14ac:dyDescent="0.2">
      <c r="A761" s="62"/>
      <c r="F761" s="14"/>
    </row>
    <row r="762" spans="1:6" ht="12.75" customHeight="1" x14ac:dyDescent="0.2">
      <c r="A762" s="62"/>
      <c r="F762" s="14"/>
    </row>
    <row r="763" spans="1:6" ht="12.75" customHeight="1" x14ac:dyDescent="0.2">
      <c r="A763" s="62"/>
      <c r="F763" s="14"/>
    </row>
    <row r="764" spans="1:6" ht="12.75" customHeight="1" x14ac:dyDescent="0.2">
      <c r="A764" s="62"/>
      <c r="F764" s="14"/>
    </row>
    <row r="765" spans="1:6" ht="12.75" customHeight="1" x14ac:dyDescent="0.2">
      <c r="A765" s="62"/>
      <c r="F765" s="14"/>
    </row>
    <row r="766" spans="1:6" ht="12.75" customHeight="1" x14ac:dyDescent="0.2">
      <c r="A766" s="62"/>
      <c r="F766" s="14"/>
    </row>
    <row r="767" spans="1:6" ht="12.75" customHeight="1" x14ac:dyDescent="0.2">
      <c r="A767" s="62"/>
      <c r="F767" s="14"/>
    </row>
    <row r="768" spans="1:6" ht="12.75" customHeight="1" x14ac:dyDescent="0.2">
      <c r="A768" s="62"/>
      <c r="F768" s="14"/>
    </row>
    <row r="769" spans="1:6" ht="12.75" customHeight="1" x14ac:dyDescent="0.2">
      <c r="A769" s="62"/>
      <c r="F769" s="14"/>
    </row>
    <row r="770" spans="1:6" ht="12.75" customHeight="1" x14ac:dyDescent="0.2">
      <c r="A770" s="62"/>
      <c r="F770" s="14"/>
    </row>
    <row r="771" spans="1:6" ht="12.75" customHeight="1" x14ac:dyDescent="0.2">
      <c r="A771" s="62"/>
      <c r="F771" s="14"/>
    </row>
    <row r="772" spans="1:6" ht="12.75" customHeight="1" x14ac:dyDescent="0.2">
      <c r="A772" s="62"/>
      <c r="F772" s="14"/>
    </row>
    <row r="773" spans="1:6" ht="12.75" customHeight="1" x14ac:dyDescent="0.2">
      <c r="A773" s="62"/>
      <c r="F773" s="14"/>
    </row>
    <row r="774" spans="1:6" ht="12.75" customHeight="1" x14ac:dyDescent="0.2">
      <c r="A774" s="62"/>
      <c r="F774" s="14"/>
    </row>
    <row r="775" spans="1:6" ht="12.75" customHeight="1" x14ac:dyDescent="0.2">
      <c r="A775" s="62"/>
      <c r="F775" s="14"/>
    </row>
    <row r="776" spans="1:6" ht="12.75" customHeight="1" x14ac:dyDescent="0.2">
      <c r="A776" s="62"/>
      <c r="F776" s="14"/>
    </row>
    <row r="777" spans="1:6" ht="12.75" customHeight="1" x14ac:dyDescent="0.2">
      <c r="A777" s="62"/>
      <c r="F777" s="14"/>
    </row>
    <row r="778" spans="1:6" ht="12.75" customHeight="1" x14ac:dyDescent="0.2">
      <c r="A778" s="62"/>
      <c r="F778" s="14"/>
    </row>
    <row r="779" spans="1:6" ht="12.75" customHeight="1" x14ac:dyDescent="0.2">
      <c r="A779" s="62"/>
      <c r="F779" s="14"/>
    </row>
    <row r="780" spans="1:6" ht="12.75" customHeight="1" x14ac:dyDescent="0.2">
      <c r="A780" s="62"/>
      <c r="F780" s="14"/>
    </row>
    <row r="781" spans="1:6" ht="12.75" customHeight="1" x14ac:dyDescent="0.2">
      <c r="A781" s="62"/>
      <c r="F781" s="14"/>
    </row>
    <row r="782" spans="1:6" ht="12.75" customHeight="1" x14ac:dyDescent="0.2">
      <c r="A782" s="62"/>
      <c r="F782" s="14"/>
    </row>
    <row r="783" spans="1:6" ht="12.75" customHeight="1" x14ac:dyDescent="0.2">
      <c r="A783" s="62"/>
      <c r="F783" s="14"/>
    </row>
    <row r="784" spans="1:6" ht="12.75" customHeight="1" x14ac:dyDescent="0.2">
      <c r="A784" s="62"/>
      <c r="F784" s="14"/>
    </row>
    <row r="785" spans="1:6" ht="12.75" customHeight="1" x14ac:dyDescent="0.2">
      <c r="A785" s="62"/>
      <c r="F785" s="14"/>
    </row>
    <row r="786" spans="1:6" ht="12.75" customHeight="1" x14ac:dyDescent="0.2">
      <c r="A786" s="62"/>
      <c r="F786" s="14"/>
    </row>
    <row r="787" spans="1:6" ht="12.75" customHeight="1" x14ac:dyDescent="0.2">
      <c r="A787" s="62"/>
      <c r="F787" s="14"/>
    </row>
    <row r="788" spans="1:6" ht="12.75" customHeight="1" x14ac:dyDescent="0.2">
      <c r="A788" s="62"/>
      <c r="F788" s="14"/>
    </row>
    <row r="789" spans="1:6" ht="12.75" customHeight="1" x14ac:dyDescent="0.2">
      <c r="A789" s="62"/>
      <c r="F789" s="14"/>
    </row>
    <row r="790" spans="1:6" ht="12.75" customHeight="1" x14ac:dyDescent="0.2">
      <c r="A790" s="62"/>
      <c r="F790" s="14"/>
    </row>
    <row r="791" spans="1:6" ht="12.75" customHeight="1" x14ac:dyDescent="0.2">
      <c r="A791" s="62"/>
      <c r="F791" s="14"/>
    </row>
    <row r="792" spans="1:6" ht="12.75" customHeight="1" x14ac:dyDescent="0.2">
      <c r="A792" s="62"/>
      <c r="F792" s="14"/>
    </row>
    <row r="793" spans="1:6" ht="12.75" customHeight="1" x14ac:dyDescent="0.2">
      <c r="A793" s="62"/>
      <c r="F793" s="14"/>
    </row>
    <row r="794" spans="1:6" ht="12.75" customHeight="1" x14ac:dyDescent="0.2">
      <c r="A794" s="62"/>
      <c r="F794" s="14"/>
    </row>
    <row r="795" spans="1:6" ht="12.75" customHeight="1" x14ac:dyDescent="0.2">
      <c r="A795" s="62"/>
      <c r="F795" s="14"/>
    </row>
    <row r="796" spans="1:6" ht="12.75" customHeight="1" x14ac:dyDescent="0.2">
      <c r="A796" s="62"/>
      <c r="F796" s="14"/>
    </row>
    <row r="797" spans="1:6" ht="12.75" customHeight="1" x14ac:dyDescent="0.2">
      <c r="A797" s="62"/>
      <c r="F797" s="14"/>
    </row>
    <row r="798" spans="1:6" ht="12.75" customHeight="1" x14ac:dyDescent="0.2">
      <c r="A798" s="62"/>
      <c r="F798" s="14"/>
    </row>
    <row r="799" spans="1:6" ht="12.75" customHeight="1" x14ac:dyDescent="0.2">
      <c r="A799" s="62"/>
      <c r="F799" s="14"/>
    </row>
    <row r="800" spans="1:6" ht="12.75" customHeight="1" x14ac:dyDescent="0.2">
      <c r="A800" s="62"/>
      <c r="F800" s="14"/>
    </row>
    <row r="801" spans="1:6" ht="12.75" customHeight="1" x14ac:dyDescent="0.2">
      <c r="A801" s="62"/>
      <c r="F801" s="14"/>
    </row>
    <row r="802" spans="1:6" ht="12.75" customHeight="1" x14ac:dyDescent="0.2">
      <c r="A802" s="62"/>
      <c r="F802" s="14"/>
    </row>
    <row r="803" spans="1:6" ht="12.75" customHeight="1" x14ac:dyDescent="0.2">
      <c r="A803" s="62"/>
      <c r="F803" s="14"/>
    </row>
    <row r="804" spans="1:6" ht="12.75" customHeight="1" x14ac:dyDescent="0.2">
      <c r="A804" s="62"/>
      <c r="F804" s="14"/>
    </row>
    <row r="805" spans="1:6" ht="12.75" customHeight="1" x14ac:dyDescent="0.2">
      <c r="A805" s="62"/>
      <c r="F805" s="14"/>
    </row>
    <row r="806" spans="1:6" ht="12.75" customHeight="1" x14ac:dyDescent="0.2">
      <c r="A806" s="62"/>
      <c r="F806" s="14"/>
    </row>
    <row r="807" spans="1:6" ht="12.75" customHeight="1" x14ac:dyDescent="0.2">
      <c r="A807" s="62"/>
      <c r="F807" s="14"/>
    </row>
    <row r="808" spans="1:6" ht="12.75" customHeight="1" x14ac:dyDescent="0.2">
      <c r="A808" s="62"/>
      <c r="F808" s="14"/>
    </row>
    <row r="809" spans="1:6" ht="12.75" customHeight="1" x14ac:dyDescent="0.2">
      <c r="A809" s="62"/>
      <c r="F809" s="14"/>
    </row>
    <row r="810" spans="1:6" ht="12.75" customHeight="1" x14ac:dyDescent="0.2">
      <c r="A810" s="62"/>
      <c r="F810" s="14"/>
    </row>
    <row r="811" spans="1:6" ht="12.75" customHeight="1" x14ac:dyDescent="0.2">
      <c r="A811" s="62"/>
      <c r="F811" s="14"/>
    </row>
    <row r="812" spans="1:6" ht="12.75" customHeight="1" x14ac:dyDescent="0.2">
      <c r="A812" s="62"/>
      <c r="F812" s="14"/>
    </row>
    <row r="813" spans="1:6" ht="12.75" customHeight="1" x14ac:dyDescent="0.2">
      <c r="A813" s="62"/>
      <c r="F813" s="14"/>
    </row>
    <row r="814" spans="1:6" ht="12.75" customHeight="1" x14ac:dyDescent="0.2">
      <c r="A814" s="62"/>
      <c r="F814" s="14"/>
    </row>
    <row r="815" spans="1:6" ht="12.75" customHeight="1" x14ac:dyDescent="0.2">
      <c r="A815" s="62"/>
      <c r="F815" s="14"/>
    </row>
    <row r="816" spans="1:6" ht="12.75" customHeight="1" x14ac:dyDescent="0.2">
      <c r="A816" s="62"/>
      <c r="F816" s="14"/>
    </row>
    <row r="817" spans="1:6" ht="12.75" customHeight="1" x14ac:dyDescent="0.2">
      <c r="A817" s="62"/>
      <c r="F817" s="14"/>
    </row>
    <row r="818" spans="1:6" ht="12.75" customHeight="1" x14ac:dyDescent="0.2">
      <c r="A818" s="62"/>
      <c r="F818" s="14"/>
    </row>
    <row r="819" spans="1:6" ht="12.75" customHeight="1" x14ac:dyDescent="0.2">
      <c r="A819" s="62"/>
      <c r="F819" s="14"/>
    </row>
    <row r="820" spans="1:6" ht="12.75" customHeight="1" x14ac:dyDescent="0.2">
      <c r="A820" s="62"/>
      <c r="F820" s="14"/>
    </row>
    <row r="821" spans="1:6" ht="12.75" customHeight="1" x14ac:dyDescent="0.2">
      <c r="A821" s="62"/>
      <c r="F821" s="14"/>
    </row>
    <row r="822" spans="1:6" ht="12.75" customHeight="1" x14ac:dyDescent="0.2">
      <c r="A822" s="62"/>
      <c r="F822" s="14"/>
    </row>
    <row r="823" spans="1:6" ht="12.75" customHeight="1" x14ac:dyDescent="0.2">
      <c r="A823" s="62"/>
      <c r="F823" s="14"/>
    </row>
    <row r="824" spans="1:6" ht="12.75" customHeight="1" x14ac:dyDescent="0.2">
      <c r="A824" s="62"/>
      <c r="F824" s="14"/>
    </row>
    <row r="825" spans="1:6" ht="12.75" customHeight="1" x14ac:dyDescent="0.2">
      <c r="A825" s="62"/>
      <c r="F825" s="14"/>
    </row>
    <row r="826" spans="1:6" ht="12.75" customHeight="1" x14ac:dyDescent="0.2">
      <c r="A826" s="62"/>
      <c r="F826" s="14"/>
    </row>
    <row r="827" spans="1:6" ht="12.75" customHeight="1" x14ac:dyDescent="0.2">
      <c r="A827" s="62"/>
      <c r="F827" s="14"/>
    </row>
    <row r="828" spans="1:6" ht="12.75" customHeight="1" x14ac:dyDescent="0.2">
      <c r="A828" s="62"/>
      <c r="F828" s="14"/>
    </row>
    <row r="829" spans="1:6" ht="12.75" customHeight="1" x14ac:dyDescent="0.2">
      <c r="A829" s="62"/>
      <c r="F829" s="14"/>
    </row>
    <row r="830" spans="1:6" ht="12.75" customHeight="1" x14ac:dyDescent="0.2">
      <c r="A830" s="62"/>
      <c r="F830" s="14"/>
    </row>
    <row r="831" spans="1:6" ht="12.75" customHeight="1" x14ac:dyDescent="0.2">
      <c r="A831" s="62"/>
      <c r="F831" s="14"/>
    </row>
    <row r="832" spans="1:6" ht="12.75" customHeight="1" x14ac:dyDescent="0.2">
      <c r="A832" s="62"/>
      <c r="F832" s="14"/>
    </row>
    <row r="833" spans="1:6" ht="12.75" customHeight="1" x14ac:dyDescent="0.2">
      <c r="A833" s="62"/>
      <c r="F833" s="14"/>
    </row>
    <row r="834" spans="1:6" ht="12.75" customHeight="1" x14ac:dyDescent="0.2">
      <c r="A834" s="62"/>
      <c r="F834" s="14"/>
    </row>
    <row r="835" spans="1:6" ht="12.75" customHeight="1" x14ac:dyDescent="0.2">
      <c r="A835" s="62"/>
      <c r="F835" s="14"/>
    </row>
    <row r="836" spans="1:6" ht="12.75" customHeight="1" x14ac:dyDescent="0.2">
      <c r="A836" s="62"/>
      <c r="F836" s="14"/>
    </row>
    <row r="837" spans="1:6" ht="12.75" customHeight="1" x14ac:dyDescent="0.2">
      <c r="A837" s="62"/>
      <c r="F837" s="14"/>
    </row>
    <row r="838" spans="1:6" ht="12.75" customHeight="1" x14ac:dyDescent="0.2">
      <c r="A838" s="62"/>
      <c r="F838" s="14"/>
    </row>
    <row r="839" spans="1:6" ht="12.75" customHeight="1" x14ac:dyDescent="0.2">
      <c r="A839" s="62"/>
      <c r="F839" s="14"/>
    </row>
    <row r="840" spans="1:6" ht="12.75" customHeight="1" x14ac:dyDescent="0.2">
      <c r="A840" s="62"/>
      <c r="F840" s="14"/>
    </row>
    <row r="841" spans="1:6" ht="12.75" customHeight="1" x14ac:dyDescent="0.2">
      <c r="A841" s="62"/>
      <c r="F841" s="14"/>
    </row>
    <row r="842" spans="1:6" ht="12.75" customHeight="1" x14ac:dyDescent="0.2">
      <c r="A842" s="62"/>
      <c r="F842" s="14"/>
    </row>
    <row r="843" spans="1:6" ht="12.75" customHeight="1" x14ac:dyDescent="0.2">
      <c r="A843" s="62"/>
      <c r="F843" s="14"/>
    </row>
    <row r="844" spans="1:6" ht="12.75" customHeight="1" x14ac:dyDescent="0.2">
      <c r="A844" s="62"/>
      <c r="F844" s="14"/>
    </row>
    <row r="845" spans="1:6" ht="12.75" customHeight="1" x14ac:dyDescent="0.2">
      <c r="A845" s="62"/>
      <c r="F845" s="14"/>
    </row>
    <row r="846" spans="1:6" ht="12.75" customHeight="1" x14ac:dyDescent="0.2">
      <c r="A846" s="62"/>
      <c r="F846" s="14"/>
    </row>
    <row r="847" spans="1:6" ht="12.75" customHeight="1" x14ac:dyDescent="0.2">
      <c r="A847" s="62"/>
      <c r="F847" s="14"/>
    </row>
    <row r="848" spans="1:6" ht="12.75" customHeight="1" x14ac:dyDescent="0.2">
      <c r="A848" s="62"/>
      <c r="F848" s="14"/>
    </row>
    <row r="849" spans="1:6" ht="12.75" customHeight="1" x14ac:dyDescent="0.2">
      <c r="A849" s="62"/>
      <c r="F849" s="14"/>
    </row>
    <row r="850" spans="1:6" ht="12.75" customHeight="1" x14ac:dyDescent="0.2">
      <c r="A850" s="62"/>
      <c r="F850" s="14"/>
    </row>
    <row r="851" spans="1:6" ht="12.75" customHeight="1" x14ac:dyDescent="0.2">
      <c r="A851" s="62"/>
      <c r="F851" s="14"/>
    </row>
    <row r="852" spans="1:6" ht="12.75" customHeight="1" x14ac:dyDescent="0.2">
      <c r="A852" s="62"/>
      <c r="F852" s="14"/>
    </row>
    <row r="853" spans="1:6" ht="12.75" customHeight="1" x14ac:dyDescent="0.2">
      <c r="A853" s="62"/>
      <c r="F853" s="14"/>
    </row>
    <row r="854" spans="1:6" ht="12.75" customHeight="1" x14ac:dyDescent="0.2">
      <c r="A854" s="62"/>
      <c r="F854" s="14"/>
    </row>
    <row r="855" spans="1:6" ht="12.75" customHeight="1" x14ac:dyDescent="0.2">
      <c r="A855" s="62"/>
      <c r="F855" s="14"/>
    </row>
    <row r="856" spans="1:6" ht="12.75" customHeight="1" x14ac:dyDescent="0.2">
      <c r="A856" s="62"/>
      <c r="F856" s="14"/>
    </row>
    <row r="857" spans="1:6" ht="12.75" customHeight="1" x14ac:dyDescent="0.2">
      <c r="A857" s="62"/>
      <c r="F857" s="14"/>
    </row>
    <row r="858" spans="1:6" ht="12.75" customHeight="1" x14ac:dyDescent="0.2">
      <c r="A858" s="62"/>
      <c r="F858" s="14"/>
    </row>
    <row r="859" spans="1:6" ht="12.75" customHeight="1" x14ac:dyDescent="0.2">
      <c r="A859" s="62"/>
      <c r="F859" s="14"/>
    </row>
    <row r="860" spans="1:6" ht="12.75" customHeight="1" x14ac:dyDescent="0.2">
      <c r="A860" s="62"/>
      <c r="F860" s="14"/>
    </row>
    <row r="861" spans="1:6" ht="12.75" customHeight="1" x14ac:dyDescent="0.2">
      <c r="A861" s="62"/>
      <c r="F861" s="14"/>
    </row>
    <row r="862" spans="1:6" ht="12.75" customHeight="1" x14ac:dyDescent="0.2">
      <c r="A862" s="62"/>
      <c r="F862" s="14"/>
    </row>
    <row r="863" spans="1:6" ht="12.75" customHeight="1" x14ac:dyDescent="0.2">
      <c r="A863" s="62"/>
      <c r="F863" s="14"/>
    </row>
    <row r="864" spans="1:6" ht="12.75" customHeight="1" x14ac:dyDescent="0.2">
      <c r="A864" s="62"/>
      <c r="F864" s="14"/>
    </row>
    <row r="865" spans="1:6" ht="12.75" customHeight="1" x14ac:dyDescent="0.2">
      <c r="A865" s="62"/>
      <c r="F865" s="14"/>
    </row>
    <row r="866" spans="1:6" ht="12.75" customHeight="1" x14ac:dyDescent="0.2">
      <c r="A866" s="62"/>
      <c r="F866" s="14"/>
    </row>
    <row r="867" spans="1:6" ht="12.75" customHeight="1" x14ac:dyDescent="0.2">
      <c r="A867" s="62"/>
      <c r="F867" s="14"/>
    </row>
    <row r="868" spans="1:6" ht="12.75" customHeight="1" x14ac:dyDescent="0.2">
      <c r="A868" s="62"/>
      <c r="F868" s="14"/>
    </row>
    <row r="869" spans="1:6" ht="12.75" customHeight="1" x14ac:dyDescent="0.2">
      <c r="A869" s="62"/>
      <c r="F869" s="14"/>
    </row>
    <row r="870" spans="1:6" ht="12.75" customHeight="1" x14ac:dyDescent="0.2">
      <c r="A870" s="62"/>
      <c r="F870" s="14"/>
    </row>
    <row r="871" spans="1:6" ht="12.75" customHeight="1" x14ac:dyDescent="0.2">
      <c r="A871" s="62"/>
      <c r="F871" s="14"/>
    </row>
    <row r="872" spans="1:6" ht="12.75" customHeight="1" x14ac:dyDescent="0.2">
      <c r="A872" s="62"/>
      <c r="F872" s="14"/>
    </row>
    <row r="873" spans="1:6" ht="12.75" customHeight="1" x14ac:dyDescent="0.2">
      <c r="A873" s="62"/>
      <c r="F873" s="14"/>
    </row>
    <row r="874" spans="1:6" ht="12.75" customHeight="1" x14ac:dyDescent="0.2">
      <c r="A874" s="62"/>
      <c r="F874" s="14"/>
    </row>
    <row r="875" spans="1:6" ht="12.75" customHeight="1" x14ac:dyDescent="0.2">
      <c r="A875" s="62"/>
      <c r="F875" s="14"/>
    </row>
    <row r="876" spans="1:6" ht="12.75" customHeight="1" x14ac:dyDescent="0.2">
      <c r="A876" s="62"/>
      <c r="F876" s="14"/>
    </row>
    <row r="877" spans="1:6" ht="12.75" customHeight="1" x14ac:dyDescent="0.2">
      <c r="A877" s="62"/>
      <c r="F877" s="14"/>
    </row>
    <row r="878" spans="1:6" ht="12.75" customHeight="1" x14ac:dyDescent="0.2">
      <c r="A878" s="62"/>
      <c r="F878" s="14"/>
    </row>
    <row r="879" spans="1:6" ht="12.75" customHeight="1" x14ac:dyDescent="0.2">
      <c r="A879" s="62"/>
      <c r="F879" s="14"/>
    </row>
    <row r="880" spans="1:6" ht="12.75" customHeight="1" x14ac:dyDescent="0.2">
      <c r="A880" s="62"/>
      <c r="F880" s="14"/>
    </row>
    <row r="881" spans="1:6" ht="12.75" customHeight="1" x14ac:dyDescent="0.2">
      <c r="A881" s="62"/>
      <c r="F881" s="14"/>
    </row>
    <row r="882" spans="1:6" ht="12.75" customHeight="1" x14ac:dyDescent="0.2">
      <c r="A882" s="62"/>
      <c r="F882" s="14"/>
    </row>
    <row r="883" spans="1:6" ht="12.75" customHeight="1" x14ac:dyDescent="0.2">
      <c r="A883" s="62"/>
      <c r="F883" s="14"/>
    </row>
    <row r="884" spans="1:6" ht="12.75" customHeight="1" x14ac:dyDescent="0.2">
      <c r="A884" s="62"/>
      <c r="F884" s="14"/>
    </row>
    <row r="885" spans="1:6" ht="12.75" customHeight="1" x14ac:dyDescent="0.2">
      <c r="A885" s="62"/>
      <c r="F885" s="14"/>
    </row>
    <row r="886" spans="1:6" ht="12.75" customHeight="1" x14ac:dyDescent="0.2">
      <c r="A886" s="62"/>
      <c r="F886" s="14"/>
    </row>
    <row r="887" spans="1:6" ht="12.75" customHeight="1" x14ac:dyDescent="0.2">
      <c r="A887" s="62"/>
      <c r="F887" s="14"/>
    </row>
    <row r="888" spans="1:6" ht="12.75" customHeight="1" x14ac:dyDescent="0.2">
      <c r="A888" s="62"/>
      <c r="F888" s="14"/>
    </row>
    <row r="889" spans="1:6" ht="12.75" customHeight="1" x14ac:dyDescent="0.2">
      <c r="A889" s="62"/>
      <c r="F889" s="14"/>
    </row>
    <row r="890" spans="1:6" ht="12.75" customHeight="1" x14ac:dyDescent="0.2">
      <c r="A890" s="62"/>
      <c r="F890" s="14"/>
    </row>
    <row r="891" spans="1:6" ht="12.75" customHeight="1" x14ac:dyDescent="0.2">
      <c r="A891" s="62"/>
      <c r="F891" s="14"/>
    </row>
    <row r="892" spans="1:6" ht="12.75" customHeight="1" x14ac:dyDescent="0.2">
      <c r="A892" s="62"/>
      <c r="F892" s="14"/>
    </row>
    <row r="893" spans="1:6" ht="12.75" customHeight="1" x14ac:dyDescent="0.2">
      <c r="A893" s="62"/>
      <c r="F893" s="14"/>
    </row>
    <row r="894" spans="1:6" ht="12.75" customHeight="1" x14ac:dyDescent="0.2">
      <c r="A894" s="62"/>
      <c r="F894" s="14"/>
    </row>
    <row r="895" spans="1:6" ht="12.75" customHeight="1" x14ac:dyDescent="0.2">
      <c r="A895" s="62"/>
      <c r="F895" s="14"/>
    </row>
    <row r="896" spans="1:6" ht="12.75" customHeight="1" x14ac:dyDescent="0.2">
      <c r="A896" s="62"/>
      <c r="F896" s="14"/>
    </row>
    <row r="897" spans="1:6" ht="12.75" customHeight="1" x14ac:dyDescent="0.2">
      <c r="A897" s="62"/>
      <c r="F897" s="14"/>
    </row>
    <row r="898" spans="1:6" ht="12.75" customHeight="1" x14ac:dyDescent="0.2">
      <c r="A898" s="62"/>
      <c r="F898" s="14"/>
    </row>
    <row r="899" spans="1:6" ht="12.75" customHeight="1" x14ac:dyDescent="0.2">
      <c r="A899" s="62"/>
      <c r="F899" s="14"/>
    </row>
    <row r="900" spans="1:6" ht="12.75" customHeight="1" x14ac:dyDescent="0.2">
      <c r="A900" s="62"/>
      <c r="F900" s="14"/>
    </row>
    <row r="901" spans="1:6" ht="12.75" customHeight="1" x14ac:dyDescent="0.2">
      <c r="A901" s="62"/>
      <c r="F901" s="14"/>
    </row>
    <row r="902" spans="1:6" ht="12.75" customHeight="1" x14ac:dyDescent="0.2">
      <c r="A902" s="62"/>
      <c r="F902" s="14"/>
    </row>
    <row r="903" spans="1:6" ht="12.75" customHeight="1" x14ac:dyDescent="0.2">
      <c r="A903" s="62"/>
      <c r="F903" s="14"/>
    </row>
    <row r="904" spans="1:6" ht="12.75" customHeight="1" x14ac:dyDescent="0.2">
      <c r="A904" s="62"/>
      <c r="F904" s="14"/>
    </row>
    <row r="905" spans="1:6" ht="12.75" customHeight="1" x14ac:dyDescent="0.2">
      <c r="A905" s="62"/>
      <c r="F905" s="14"/>
    </row>
    <row r="906" spans="1:6" ht="12.75" customHeight="1" x14ac:dyDescent="0.2">
      <c r="A906" s="62"/>
      <c r="F906" s="14"/>
    </row>
    <row r="907" spans="1:6" ht="12.75" customHeight="1" x14ac:dyDescent="0.2">
      <c r="A907" s="62"/>
      <c r="F907" s="14"/>
    </row>
    <row r="908" spans="1:6" ht="12.75" customHeight="1" x14ac:dyDescent="0.2">
      <c r="A908" s="62"/>
      <c r="F908" s="14"/>
    </row>
    <row r="909" spans="1:6" ht="12.75" customHeight="1" x14ac:dyDescent="0.2">
      <c r="A909" s="62"/>
      <c r="F909" s="14"/>
    </row>
    <row r="910" spans="1:6" ht="12.75" customHeight="1" x14ac:dyDescent="0.2">
      <c r="A910" s="62"/>
      <c r="F910" s="14"/>
    </row>
    <row r="911" spans="1:6" ht="12.75" customHeight="1" x14ac:dyDescent="0.2">
      <c r="A911" s="62"/>
      <c r="F911" s="14"/>
    </row>
    <row r="912" spans="1:6" ht="12.75" customHeight="1" x14ac:dyDescent="0.2">
      <c r="A912" s="62"/>
      <c r="F912" s="14"/>
    </row>
    <row r="913" spans="1:6" ht="12.75" customHeight="1" x14ac:dyDescent="0.2">
      <c r="A913" s="62"/>
      <c r="F913" s="14"/>
    </row>
    <row r="914" spans="1:6" ht="12.75" customHeight="1" x14ac:dyDescent="0.2">
      <c r="A914" s="62"/>
      <c r="F914" s="14"/>
    </row>
    <row r="915" spans="1:6" ht="12.75" customHeight="1" x14ac:dyDescent="0.2">
      <c r="A915" s="62"/>
      <c r="F915" s="14"/>
    </row>
    <row r="916" spans="1:6" ht="12.75" customHeight="1" x14ac:dyDescent="0.2">
      <c r="A916" s="62"/>
      <c r="F916" s="14"/>
    </row>
    <row r="917" spans="1:6" ht="12.75" customHeight="1" x14ac:dyDescent="0.2">
      <c r="A917" s="62"/>
      <c r="F917" s="14"/>
    </row>
    <row r="918" spans="1:6" ht="12.75" customHeight="1" x14ac:dyDescent="0.2">
      <c r="A918" s="62"/>
      <c r="F918" s="14"/>
    </row>
    <row r="919" spans="1:6" ht="12.75" customHeight="1" x14ac:dyDescent="0.2">
      <c r="A919" s="62"/>
      <c r="F919" s="14"/>
    </row>
    <row r="920" spans="1:6" ht="12.75" customHeight="1" x14ac:dyDescent="0.2">
      <c r="A920" s="62"/>
      <c r="F920" s="14"/>
    </row>
    <row r="921" spans="1:6" ht="12.75" customHeight="1" x14ac:dyDescent="0.2">
      <c r="A921" s="62"/>
      <c r="F921" s="14"/>
    </row>
    <row r="922" spans="1:6" ht="12.75" customHeight="1" x14ac:dyDescent="0.2">
      <c r="A922" s="62"/>
      <c r="F922" s="14"/>
    </row>
    <row r="923" spans="1:6" ht="12.75" customHeight="1" x14ac:dyDescent="0.2">
      <c r="A923" s="62"/>
      <c r="F923" s="14"/>
    </row>
    <row r="924" spans="1:6" ht="12.75" customHeight="1" x14ac:dyDescent="0.2">
      <c r="A924" s="62"/>
      <c r="F924" s="14"/>
    </row>
    <row r="925" spans="1:6" ht="12.75" customHeight="1" x14ac:dyDescent="0.2">
      <c r="A925" s="62"/>
      <c r="F925" s="14"/>
    </row>
    <row r="926" spans="1:6" ht="12.75" customHeight="1" x14ac:dyDescent="0.2">
      <c r="A926" s="62"/>
      <c r="F926" s="14"/>
    </row>
    <row r="927" spans="1:6" ht="12.75" customHeight="1" x14ac:dyDescent="0.2">
      <c r="A927" s="62"/>
      <c r="F927" s="14"/>
    </row>
    <row r="928" spans="1:6" ht="12.75" customHeight="1" x14ac:dyDescent="0.2">
      <c r="A928" s="62"/>
      <c r="F928" s="14"/>
    </row>
    <row r="929" spans="1:6" ht="12.75" customHeight="1" x14ac:dyDescent="0.2">
      <c r="A929" s="62"/>
      <c r="F929" s="14"/>
    </row>
    <row r="930" spans="1:6" ht="12.75" customHeight="1" x14ac:dyDescent="0.2">
      <c r="A930" s="62"/>
      <c r="F930" s="14"/>
    </row>
    <row r="931" spans="1:6" ht="12.75" customHeight="1" x14ac:dyDescent="0.2">
      <c r="A931" s="62"/>
      <c r="F931" s="14"/>
    </row>
    <row r="932" spans="1:6" ht="12.75" customHeight="1" x14ac:dyDescent="0.2">
      <c r="A932" s="62"/>
      <c r="F932" s="14"/>
    </row>
    <row r="933" spans="1:6" ht="12.75" customHeight="1" x14ac:dyDescent="0.2">
      <c r="A933" s="62"/>
      <c r="F933" s="14"/>
    </row>
    <row r="934" spans="1:6" ht="12.75" customHeight="1" x14ac:dyDescent="0.2">
      <c r="A934" s="62"/>
      <c r="F934" s="14"/>
    </row>
    <row r="935" spans="1:6" ht="12.75" customHeight="1" x14ac:dyDescent="0.2">
      <c r="A935" s="62"/>
      <c r="F935" s="14"/>
    </row>
    <row r="936" spans="1:6" ht="12.75" customHeight="1" x14ac:dyDescent="0.2">
      <c r="A936" s="62"/>
      <c r="F936" s="14"/>
    </row>
    <row r="937" spans="1:6" ht="12.75" customHeight="1" x14ac:dyDescent="0.2">
      <c r="A937" s="62"/>
      <c r="F937" s="14"/>
    </row>
    <row r="938" spans="1:6" ht="12.75" customHeight="1" x14ac:dyDescent="0.2">
      <c r="A938" s="62"/>
      <c r="F938" s="14"/>
    </row>
    <row r="939" spans="1:6" ht="12.75" customHeight="1" x14ac:dyDescent="0.2">
      <c r="A939" s="62"/>
      <c r="F939" s="14"/>
    </row>
    <row r="940" spans="1:6" ht="12.75" customHeight="1" x14ac:dyDescent="0.2">
      <c r="A940" s="62"/>
      <c r="F940" s="14"/>
    </row>
    <row r="941" spans="1:6" ht="12.75" customHeight="1" x14ac:dyDescent="0.2">
      <c r="A941" s="62"/>
      <c r="F941" s="14"/>
    </row>
    <row r="942" spans="1:6" ht="12.75" customHeight="1" x14ac:dyDescent="0.2">
      <c r="A942" s="62"/>
      <c r="F942" s="14"/>
    </row>
    <row r="943" spans="1:6" ht="12.75" customHeight="1" x14ac:dyDescent="0.2">
      <c r="A943" s="62"/>
      <c r="F943" s="14"/>
    </row>
    <row r="944" spans="1:6" ht="12.75" customHeight="1" x14ac:dyDescent="0.2">
      <c r="A944" s="62"/>
      <c r="F944" s="14"/>
    </row>
    <row r="945" spans="1:6" ht="12.75" customHeight="1" x14ac:dyDescent="0.2">
      <c r="A945" s="62"/>
      <c r="F945" s="14"/>
    </row>
    <row r="946" spans="1:6" ht="12.75" customHeight="1" x14ac:dyDescent="0.2">
      <c r="A946" s="62"/>
      <c r="F946" s="14"/>
    </row>
    <row r="947" spans="1:6" ht="12.75" customHeight="1" x14ac:dyDescent="0.2">
      <c r="A947" s="62"/>
      <c r="F947" s="14"/>
    </row>
    <row r="948" spans="1:6" ht="12.75" customHeight="1" x14ac:dyDescent="0.2">
      <c r="A948" s="62"/>
      <c r="F948" s="14"/>
    </row>
    <row r="949" spans="1:6" ht="12.75" customHeight="1" x14ac:dyDescent="0.2">
      <c r="A949" s="62"/>
      <c r="F949" s="14"/>
    </row>
    <row r="950" spans="1:6" ht="12.75" customHeight="1" x14ac:dyDescent="0.2">
      <c r="A950" s="62"/>
      <c r="F950" s="14"/>
    </row>
    <row r="951" spans="1:6" ht="12.75" customHeight="1" x14ac:dyDescent="0.2">
      <c r="A951" s="62"/>
      <c r="F951" s="14"/>
    </row>
    <row r="952" spans="1:6" ht="12.75" customHeight="1" x14ac:dyDescent="0.2">
      <c r="A952" s="62"/>
      <c r="F952" s="14"/>
    </row>
    <row r="953" spans="1:6" ht="12.75" customHeight="1" x14ac:dyDescent="0.2">
      <c r="A953" s="62"/>
      <c r="F953" s="14"/>
    </row>
    <row r="954" spans="1:6" ht="12.75" customHeight="1" x14ac:dyDescent="0.2">
      <c r="A954" s="62"/>
      <c r="F954" s="14"/>
    </row>
    <row r="955" spans="1:6" ht="12.75" customHeight="1" x14ac:dyDescent="0.2">
      <c r="A955" s="62"/>
      <c r="F955" s="14"/>
    </row>
    <row r="956" spans="1:6" ht="12.75" customHeight="1" x14ac:dyDescent="0.2">
      <c r="A956" s="62"/>
      <c r="F956" s="14"/>
    </row>
    <row r="957" spans="1:6" ht="12.75" customHeight="1" x14ac:dyDescent="0.2">
      <c r="A957" s="62"/>
      <c r="F957" s="14"/>
    </row>
    <row r="958" spans="1:6" ht="12.75" customHeight="1" x14ac:dyDescent="0.2">
      <c r="A958" s="62"/>
      <c r="F958" s="14"/>
    </row>
    <row r="959" spans="1:6" ht="12.75" customHeight="1" x14ac:dyDescent="0.2">
      <c r="A959" s="62"/>
      <c r="F959" s="14"/>
    </row>
    <row r="960" spans="1:6" ht="12.75" customHeight="1" x14ac:dyDescent="0.2">
      <c r="A960" s="62"/>
      <c r="F960" s="14"/>
    </row>
    <row r="961" spans="1:6" ht="12.75" customHeight="1" x14ac:dyDescent="0.2">
      <c r="A961" s="62"/>
      <c r="F961" s="14"/>
    </row>
    <row r="962" spans="1:6" ht="12.75" customHeight="1" x14ac:dyDescent="0.2">
      <c r="A962" s="62"/>
      <c r="F962" s="14"/>
    </row>
    <row r="963" spans="1:6" ht="12.75" customHeight="1" x14ac:dyDescent="0.2">
      <c r="A963" s="62"/>
      <c r="F963" s="14"/>
    </row>
    <row r="964" spans="1:6" ht="12.75" customHeight="1" x14ac:dyDescent="0.2">
      <c r="A964" s="62"/>
      <c r="F964" s="14"/>
    </row>
    <row r="965" spans="1:6" ht="12.75" customHeight="1" x14ac:dyDescent="0.2">
      <c r="A965" s="62"/>
      <c r="F965" s="14"/>
    </row>
    <row r="966" spans="1:6" ht="12.75" customHeight="1" x14ac:dyDescent="0.2">
      <c r="A966" s="62"/>
      <c r="F966" s="14"/>
    </row>
    <row r="967" spans="1:6" ht="12.75" customHeight="1" x14ac:dyDescent="0.2">
      <c r="A967" s="62"/>
      <c r="F967" s="14"/>
    </row>
    <row r="968" spans="1:6" ht="12.75" customHeight="1" x14ac:dyDescent="0.2">
      <c r="A968" s="62"/>
      <c r="F968" s="14"/>
    </row>
    <row r="969" spans="1:6" ht="12.75" customHeight="1" x14ac:dyDescent="0.2">
      <c r="A969" s="62"/>
      <c r="F969" s="14"/>
    </row>
    <row r="970" spans="1:6" ht="12.75" customHeight="1" x14ac:dyDescent="0.2">
      <c r="A970" s="62"/>
      <c r="F970" s="14"/>
    </row>
    <row r="971" spans="1:6" ht="12.75" customHeight="1" x14ac:dyDescent="0.2">
      <c r="A971" s="62"/>
      <c r="F971" s="14"/>
    </row>
    <row r="972" spans="1:6" ht="12.75" customHeight="1" x14ac:dyDescent="0.2">
      <c r="A972" s="62"/>
      <c r="F972" s="14"/>
    </row>
    <row r="973" spans="1:6" ht="12.75" customHeight="1" x14ac:dyDescent="0.2">
      <c r="A973" s="62"/>
      <c r="F973" s="14"/>
    </row>
    <row r="974" spans="1:6" ht="12.75" customHeight="1" x14ac:dyDescent="0.2">
      <c r="A974" s="62"/>
      <c r="F974" s="14"/>
    </row>
    <row r="975" spans="1:6" ht="12.75" customHeight="1" x14ac:dyDescent="0.2">
      <c r="A975" s="62"/>
      <c r="F975" s="14"/>
    </row>
    <row r="976" spans="1:6" ht="12.75" customHeight="1" x14ac:dyDescent="0.2">
      <c r="A976" s="62"/>
      <c r="F976" s="14"/>
    </row>
    <row r="977" spans="1:6" ht="12.75" customHeight="1" x14ac:dyDescent="0.2">
      <c r="A977" s="62"/>
      <c r="F977" s="14"/>
    </row>
    <row r="978" spans="1:6" ht="12.75" customHeight="1" x14ac:dyDescent="0.2">
      <c r="A978" s="62"/>
      <c r="F978" s="14"/>
    </row>
    <row r="979" spans="1:6" ht="12.75" customHeight="1" x14ac:dyDescent="0.2">
      <c r="A979" s="62"/>
      <c r="F979" s="14"/>
    </row>
    <row r="980" spans="1:6" ht="12.75" customHeight="1" x14ac:dyDescent="0.2">
      <c r="A980" s="62"/>
      <c r="F980" s="14"/>
    </row>
    <row r="981" spans="1:6" ht="12.75" customHeight="1" x14ac:dyDescent="0.2">
      <c r="A981" s="62"/>
      <c r="F981" s="14"/>
    </row>
    <row r="982" spans="1:6" ht="12.75" customHeight="1" x14ac:dyDescent="0.2">
      <c r="A982" s="62"/>
      <c r="F982" s="14"/>
    </row>
    <row r="983" spans="1:6" ht="12.75" customHeight="1" x14ac:dyDescent="0.2">
      <c r="A983" s="62"/>
      <c r="F983" s="14"/>
    </row>
    <row r="984" spans="1:6" ht="12.75" customHeight="1" x14ac:dyDescent="0.2">
      <c r="A984" s="62"/>
      <c r="F984" s="14"/>
    </row>
    <row r="985" spans="1:6" ht="12.75" customHeight="1" x14ac:dyDescent="0.2">
      <c r="A985" s="62"/>
      <c r="F985" s="14"/>
    </row>
    <row r="986" spans="1:6" ht="12.75" customHeight="1" x14ac:dyDescent="0.2">
      <c r="A986" s="62"/>
      <c r="F986" s="14"/>
    </row>
    <row r="987" spans="1:6" ht="12.75" customHeight="1" x14ac:dyDescent="0.2">
      <c r="A987" s="62"/>
      <c r="F987" s="14"/>
    </row>
    <row r="988" spans="1:6" ht="12.75" customHeight="1" x14ac:dyDescent="0.2">
      <c r="A988" s="62"/>
      <c r="F988" s="14"/>
    </row>
    <row r="989" spans="1:6" ht="12.75" customHeight="1" x14ac:dyDescent="0.2">
      <c r="A989" s="62"/>
      <c r="F989" s="14"/>
    </row>
    <row r="990" spans="1:6" ht="12.75" customHeight="1" x14ac:dyDescent="0.2">
      <c r="A990" s="62"/>
      <c r="F990" s="14"/>
    </row>
    <row r="991" spans="1:6" ht="12.75" customHeight="1" x14ac:dyDescent="0.2">
      <c r="A991" s="62"/>
      <c r="F991" s="14"/>
    </row>
    <row r="992" spans="1:6" ht="12.75" customHeight="1" x14ac:dyDescent="0.2">
      <c r="A992" s="62"/>
      <c r="F992" s="14"/>
    </row>
    <row r="993" spans="1:6" ht="12.75" customHeight="1" x14ac:dyDescent="0.2">
      <c r="A993" s="62"/>
      <c r="F993" s="14"/>
    </row>
    <row r="994" spans="1:6" ht="12.75" customHeight="1" x14ac:dyDescent="0.2">
      <c r="A994" s="62"/>
      <c r="F994" s="14"/>
    </row>
    <row r="995" spans="1:6" ht="12.75" customHeight="1" x14ac:dyDescent="0.2">
      <c r="A995" s="62"/>
      <c r="F995" s="14"/>
    </row>
    <row r="996" spans="1:6" ht="12.75" customHeight="1" x14ac:dyDescent="0.2">
      <c r="A996" s="62"/>
      <c r="F996" s="14"/>
    </row>
    <row r="997" spans="1:6" ht="12.75" customHeight="1" x14ac:dyDescent="0.2">
      <c r="A997" s="62"/>
      <c r="F997" s="14"/>
    </row>
    <row r="998" spans="1:6" ht="12.75" customHeight="1" x14ac:dyDescent="0.2">
      <c r="A998" s="62"/>
      <c r="F998" s="14"/>
    </row>
    <row r="999" spans="1:6" ht="12.75" customHeight="1" x14ac:dyDescent="0.2">
      <c r="A999" s="62"/>
      <c r="F999" s="14"/>
    </row>
    <row r="1000" spans="1:6" ht="12.75" customHeight="1" x14ac:dyDescent="0.2">
      <c r="A1000" s="62"/>
      <c r="F1000" s="14"/>
    </row>
  </sheetData>
  <mergeCells count="3">
    <mergeCell ref="B3:C3"/>
    <mergeCell ref="D3:E3"/>
    <mergeCell ref="G3:H3"/>
  </mergeCells>
  <pageMargins left="1.91" right="0.75" top="1.53" bottom="1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workbookViewId="0"/>
  </sheetViews>
  <sheetFormatPr baseColWidth="10" defaultColWidth="14.42578125" defaultRowHeight="15" customHeight="1" x14ac:dyDescent="0.2"/>
  <cols>
    <col min="1" max="1" width="7.7109375" customWidth="1"/>
    <col min="2" max="2" width="7.28515625" customWidth="1"/>
    <col min="3" max="16" width="5.7109375" customWidth="1"/>
    <col min="17" max="17" width="7.85546875" customWidth="1"/>
    <col min="18" max="39" width="10.7109375" customWidth="1"/>
  </cols>
  <sheetData>
    <row r="1" spans="1:39" ht="12.75" customHeight="1" x14ac:dyDescent="0.2">
      <c r="Q1" s="14"/>
    </row>
    <row r="2" spans="1:39" ht="12.75" customHeight="1" x14ac:dyDescent="0.25">
      <c r="A2" s="64" t="s">
        <v>52</v>
      </c>
      <c r="B2" s="64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9"/>
    </row>
    <row r="3" spans="1:39" ht="12.75" customHeight="1" x14ac:dyDescent="0.25">
      <c r="A3" s="80"/>
      <c r="B3" s="89" t="s">
        <v>53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0"/>
    </row>
    <row r="4" spans="1:39" ht="12.75" customHeight="1" x14ac:dyDescent="0.25">
      <c r="A4" s="67" t="s">
        <v>42</v>
      </c>
      <c r="B4" s="81" t="s">
        <v>54</v>
      </c>
      <c r="C4" s="81"/>
      <c r="D4" s="82" t="s">
        <v>55</v>
      </c>
      <c r="E4" s="83"/>
      <c r="F4" s="81" t="s">
        <v>56</v>
      </c>
      <c r="G4" s="81"/>
      <c r="H4" s="81" t="s">
        <v>57</v>
      </c>
      <c r="I4" s="81"/>
      <c r="J4" s="81" t="s">
        <v>58</v>
      </c>
      <c r="K4" s="81"/>
      <c r="L4" s="81" t="s">
        <v>59</v>
      </c>
      <c r="M4" s="81"/>
      <c r="N4" s="81" t="s">
        <v>60</v>
      </c>
      <c r="O4" s="81"/>
      <c r="P4" s="81" t="s">
        <v>46</v>
      </c>
      <c r="Q4" s="81"/>
    </row>
    <row r="5" spans="1:39" ht="12.75" customHeight="1" x14ac:dyDescent="0.25">
      <c r="A5" s="67"/>
      <c r="B5" s="67" t="s">
        <v>47</v>
      </c>
      <c r="C5" s="67" t="s">
        <v>48</v>
      </c>
      <c r="D5" s="67" t="s">
        <v>47</v>
      </c>
      <c r="E5" s="67" t="s">
        <v>48</v>
      </c>
      <c r="F5" s="67" t="s">
        <v>47</v>
      </c>
      <c r="G5" s="67" t="s">
        <v>48</v>
      </c>
      <c r="H5" s="67" t="s">
        <v>47</v>
      </c>
      <c r="I5" s="67" t="s">
        <v>48</v>
      </c>
      <c r="J5" s="67" t="s">
        <v>47</v>
      </c>
      <c r="K5" s="67" t="s">
        <v>48</v>
      </c>
      <c r="L5" s="67" t="s">
        <v>47</v>
      </c>
      <c r="M5" s="67" t="s">
        <v>48</v>
      </c>
      <c r="N5" s="67" t="s">
        <v>47</v>
      </c>
      <c r="O5" s="67" t="s">
        <v>48</v>
      </c>
      <c r="P5" s="67" t="s">
        <v>47</v>
      </c>
      <c r="Q5" s="67" t="s">
        <v>48</v>
      </c>
      <c r="T5" s="84"/>
      <c r="U5" s="84"/>
      <c r="V5" s="85" t="s">
        <v>1</v>
      </c>
      <c r="W5" s="85" t="s">
        <v>2</v>
      </c>
      <c r="X5" s="85" t="s">
        <v>3</v>
      </c>
      <c r="Y5" s="17" t="s">
        <v>4</v>
      </c>
      <c r="Z5" s="86" t="s">
        <v>5</v>
      </c>
      <c r="AA5" s="17" t="s">
        <v>6</v>
      </c>
      <c r="AB5" s="17" t="s">
        <v>7</v>
      </c>
      <c r="AC5" s="17" t="s">
        <v>8</v>
      </c>
      <c r="AD5" s="17" t="s">
        <v>9</v>
      </c>
      <c r="AE5" s="87" t="s">
        <v>10</v>
      </c>
      <c r="AF5" s="87" t="s">
        <v>11</v>
      </c>
      <c r="AG5" s="87" t="s">
        <v>12</v>
      </c>
      <c r="AH5" s="87" t="s">
        <v>13</v>
      </c>
      <c r="AI5" s="87" t="s">
        <v>14</v>
      </c>
      <c r="AJ5" s="87" t="s">
        <v>15</v>
      </c>
      <c r="AK5" s="87" t="s">
        <v>16</v>
      </c>
      <c r="AL5" s="87" t="s">
        <v>17</v>
      </c>
      <c r="AM5" s="87" t="s">
        <v>18</v>
      </c>
    </row>
    <row r="6" spans="1:39" ht="12.75" customHeight="1" x14ac:dyDescent="0.25">
      <c r="A6" s="65">
        <v>2002</v>
      </c>
      <c r="B6" s="69">
        <v>5</v>
      </c>
      <c r="C6" s="69">
        <f>B6/$P$6*100</f>
        <v>5.2083333333333339</v>
      </c>
      <c r="D6" s="69">
        <v>3</v>
      </c>
      <c r="E6" s="69">
        <f>D6/$P$6*100</f>
        <v>3.125</v>
      </c>
      <c r="F6" s="69">
        <v>36</v>
      </c>
      <c r="G6" s="70">
        <f>F6/$P$6*100</f>
        <v>37.5</v>
      </c>
      <c r="H6" s="69">
        <v>32</v>
      </c>
      <c r="I6" s="70">
        <f>H6/$P$6*100</f>
        <v>33.333333333333329</v>
      </c>
      <c r="J6" s="69">
        <v>13</v>
      </c>
      <c r="K6" s="70">
        <f>J6/$P$6*100</f>
        <v>13.541666666666666</v>
      </c>
      <c r="L6" s="69">
        <v>7</v>
      </c>
      <c r="M6" s="70">
        <f>L6/$P$6*100</f>
        <v>7.291666666666667</v>
      </c>
      <c r="N6" s="69">
        <v>24</v>
      </c>
      <c r="O6" s="70">
        <f>N6/$P$6*100</f>
        <v>25</v>
      </c>
      <c r="P6" s="69">
        <f>SUM(B6,D6,F6,H6,J6,L6)</f>
        <v>96</v>
      </c>
      <c r="Q6" s="70">
        <f>P6/$P$6*100</f>
        <v>100</v>
      </c>
      <c r="T6" s="15">
        <v>2008</v>
      </c>
      <c r="U6" s="15">
        <v>115</v>
      </c>
      <c r="V6" s="16">
        <v>95</v>
      </c>
      <c r="W6" s="16">
        <v>20</v>
      </c>
      <c r="X6" s="16">
        <v>4</v>
      </c>
      <c r="Y6" s="17">
        <v>0</v>
      </c>
      <c r="Z6" s="17">
        <v>0</v>
      </c>
      <c r="AA6" s="17">
        <v>0</v>
      </c>
      <c r="AB6" s="17">
        <v>92</v>
      </c>
      <c r="AC6" s="17">
        <v>18</v>
      </c>
      <c r="AD6" s="17">
        <v>5</v>
      </c>
      <c r="AE6" s="18">
        <v>61</v>
      </c>
      <c r="AF6" s="18">
        <v>10</v>
      </c>
      <c r="AG6" s="18">
        <v>1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f>115-72</f>
        <v>43</v>
      </c>
    </row>
    <row r="7" spans="1:39" ht="12.75" customHeight="1" x14ac:dyDescent="0.25">
      <c r="A7" s="65">
        <v>2003</v>
      </c>
      <c r="B7" s="69">
        <v>2</v>
      </c>
      <c r="C7" s="70">
        <f>+B7/$P$7*100</f>
        <v>2.2471910112359552</v>
      </c>
      <c r="D7" s="69">
        <v>5</v>
      </c>
      <c r="E7" s="70">
        <f>+D7/$P$7*100</f>
        <v>5.6179775280898872</v>
      </c>
      <c r="F7" s="69">
        <v>28</v>
      </c>
      <c r="G7" s="70">
        <f>+F7/$P$7*100</f>
        <v>31.460674157303369</v>
      </c>
      <c r="H7" s="69">
        <v>22</v>
      </c>
      <c r="I7" s="70">
        <f>+H7/$P$7*100</f>
        <v>24.719101123595504</v>
      </c>
      <c r="J7" s="69">
        <v>23</v>
      </c>
      <c r="K7" s="70">
        <f>+J7/$P$7*100</f>
        <v>25.842696629213485</v>
      </c>
      <c r="L7" s="69">
        <v>6</v>
      </c>
      <c r="M7" s="70">
        <f>+L7/$P$7*100</f>
        <v>6.7415730337078648</v>
      </c>
      <c r="N7" s="69">
        <v>3</v>
      </c>
      <c r="O7" s="70">
        <f>+N7/$P$7*100</f>
        <v>3.3707865168539324</v>
      </c>
      <c r="P7" s="69">
        <v>89</v>
      </c>
      <c r="Q7" s="70">
        <f>P7/$P$7*100</f>
        <v>100</v>
      </c>
      <c r="R7" s="69"/>
      <c r="S7" s="69"/>
      <c r="T7" s="15">
        <v>2009</v>
      </c>
      <c r="U7" s="15">
        <v>105</v>
      </c>
      <c r="V7" s="16">
        <v>93</v>
      </c>
      <c r="W7" s="16">
        <v>11</v>
      </c>
      <c r="X7" s="16">
        <v>3</v>
      </c>
      <c r="Y7" s="17">
        <v>0</v>
      </c>
      <c r="Z7" s="17">
        <v>0</v>
      </c>
      <c r="AA7" s="17">
        <v>0</v>
      </c>
      <c r="AB7" s="17">
        <v>78</v>
      </c>
      <c r="AC7" s="17">
        <v>22</v>
      </c>
      <c r="AD7" s="17">
        <v>4</v>
      </c>
      <c r="AE7" s="18">
        <v>81</v>
      </c>
      <c r="AF7" s="18">
        <v>18</v>
      </c>
      <c r="AG7" s="18">
        <v>0</v>
      </c>
      <c r="AH7" s="18">
        <v>0</v>
      </c>
      <c r="AI7" s="18">
        <v>0</v>
      </c>
      <c r="AJ7" s="18">
        <v>0</v>
      </c>
      <c r="AK7" s="18">
        <v>1</v>
      </c>
      <c r="AL7" s="18">
        <v>0</v>
      </c>
      <c r="AM7" s="18">
        <v>4</v>
      </c>
    </row>
    <row r="8" spans="1:39" ht="12.75" customHeight="1" x14ac:dyDescent="0.25">
      <c r="A8" s="65">
        <v>2004</v>
      </c>
      <c r="B8" s="69">
        <v>3</v>
      </c>
      <c r="C8" s="70">
        <f>+B8/$P$8*100</f>
        <v>2.8301886792452833</v>
      </c>
      <c r="D8" s="69">
        <v>5</v>
      </c>
      <c r="E8" s="70">
        <f>+D8/$P$8*100</f>
        <v>4.716981132075472</v>
      </c>
      <c r="F8" s="69">
        <v>37</v>
      </c>
      <c r="G8" s="70">
        <f>+F8/$P$8*100</f>
        <v>34.905660377358487</v>
      </c>
      <c r="H8" s="69">
        <v>28</v>
      </c>
      <c r="I8" s="70">
        <f>+H8/$P$8*100</f>
        <v>26.415094339622641</v>
      </c>
      <c r="J8" s="69">
        <v>22</v>
      </c>
      <c r="K8" s="70">
        <f>+J8/$P$8*100</f>
        <v>20.754716981132077</v>
      </c>
      <c r="L8" s="69">
        <v>8</v>
      </c>
      <c r="M8" s="70">
        <f>+L8/$P$8*100</f>
        <v>7.5471698113207548</v>
      </c>
      <c r="N8" s="69">
        <v>3</v>
      </c>
      <c r="O8" s="70">
        <f>+N8/$P$8*100</f>
        <v>2.8301886792452833</v>
      </c>
      <c r="P8" s="69">
        <v>106</v>
      </c>
      <c r="Q8" s="70">
        <f>+P8/$P$8*100</f>
        <v>100</v>
      </c>
      <c r="R8" s="69"/>
      <c r="S8" s="69"/>
      <c r="T8" s="15">
        <v>2010</v>
      </c>
      <c r="U8" s="15">
        <v>29</v>
      </c>
      <c r="V8" s="16">
        <v>25</v>
      </c>
      <c r="W8" s="16">
        <v>4</v>
      </c>
      <c r="X8" s="16">
        <v>3</v>
      </c>
      <c r="Y8" s="17">
        <v>0</v>
      </c>
      <c r="Z8" s="17">
        <v>0</v>
      </c>
      <c r="AA8" s="17">
        <v>0</v>
      </c>
      <c r="AB8" s="17">
        <v>22</v>
      </c>
      <c r="AC8" s="17">
        <v>8</v>
      </c>
      <c r="AD8" s="17">
        <v>1</v>
      </c>
      <c r="AE8" s="18">
        <v>22</v>
      </c>
      <c r="AF8" s="18">
        <v>5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2</v>
      </c>
    </row>
    <row r="9" spans="1:39" ht="12.75" customHeight="1" x14ac:dyDescent="0.25">
      <c r="A9" s="65">
        <v>2005</v>
      </c>
      <c r="B9" s="69">
        <v>0</v>
      </c>
      <c r="C9" s="70">
        <f>+B9/$P$9*100</f>
        <v>0</v>
      </c>
      <c r="D9" s="69">
        <v>10</v>
      </c>
      <c r="E9" s="70">
        <f>+D9/$P$9*100</f>
        <v>11.627906976744185</v>
      </c>
      <c r="F9" s="69">
        <v>35</v>
      </c>
      <c r="G9" s="70">
        <f>+F9/$P$9*100</f>
        <v>40.697674418604649</v>
      </c>
      <c r="H9" s="69">
        <v>18</v>
      </c>
      <c r="I9" s="70">
        <f>+H9/$P$9*100</f>
        <v>20.930232558139537</v>
      </c>
      <c r="J9" s="69">
        <v>17</v>
      </c>
      <c r="K9" s="70">
        <f>+J9/$P$9*100</f>
        <v>19.767441860465116</v>
      </c>
      <c r="L9" s="69">
        <v>6</v>
      </c>
      <c r="M9" s="70">
        <f>+L9/$P$9*100</f>
        <v>6.9767441860465116</v>
      </c>
      <c r="N9" s="69">
        <v>0</v>
      </c>
      <c r="O9" s="70">
        <f>+N9/$P$9*100</f>
        <v>0</v>
      </c>
      <c r="P9" s="69">
        <v>86</v>
      </c>
      <c r="Q9" s="70">
        <f>+P9/$P$9*100</f>
        <v>100</v>
      </c>
      <c r="T9" s="14">
        <v>2011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ht="12.75" customHeight="1" x14ac:dyDescent="0.25">
      <c r="A10" s="65">
        <v>2006</v>
      </c>
      <c r="B10" s="69">
        <v>1</v>
      </c>
      <c r="C10" s="70">
        <f>+B10/$P$10*100</f>
        <v>1.0869565217391304</v>
      </c>
      <c r="D10" s="69">
        <v>1</v>
      </c>
      <c r="E10" s="70">
        <f>+D10/$P$10*100</f>
        <v>1.0869565217391304</v>
      </c>
      <c r="F10" s="69">
        <v>32</v>
      </c>
      <c r="G10" s="70">
        <f>+F10/$P$10*100</f>
        <v>34.782608695652172</v>
      </c>
      <c r="H10" s="69">
        <v>32</v>
      </c>
      <c r="I10" s="70">
        <f>+H10/$P$10*100</f>
        <v>34.782608695652172</v>
      </c>
      <c r="J10" s="69">
        <v>15</v>
      </c>
      <c r="K10" s="70">
        <f>+J10/$P$10*100</f>
        <v>16.304347826086957</v>
      </c>
      <c r="L10" s="69">
        <v>10</v>
      </c>
      <c r="M10" s="70">
        <f>+L10/$P$10*100</f>
        <v>10.869565217391305</v>
      </c>
      <c r="N10" s="69">
        <v>1</v>
      </c>
      <c r="O10" s="70">
        <f>+N10/$P$10*100</f>
        <v>1.0869565217391304</v>
      </c>
      <c r="P10" s="69">
        <f>+B10+D10+F10+H10+J10+L10+N10</f>
        <v>92</v>
      </c>
      <c r="Q10" s="70">
        <f>+P10/$P$10*100</f>
        <v>100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ht="12.75" customHeight="1" x14ac:dyDescent="0.25">
      <c r="A11" s="65">
        <v>2007</v>
      </c>
      <c r="B11" s="69">
        <v>1</v>
      </c>
      <c r="C11" s="70">
        <f t="shared" ref="C11:C15" si="0">+B11/$P$11*100</f>
        <v>1.1363636363636365</v>
      </c>
      <c r="D11" s="69">
        <v>6</v>
      </c>
      <c r="E11" s="70">
        <f t="shared" ref="E11:E15" si="1">+D11/$P$11*100</f>
        <v>6.8181818181818175</v>
      </c>
      <c r="F11" s="69">
        <v>32</v>
      </c>
      <c r="G11" s="70">
        <f t="shared" ref="G11:G15" si="2">+F11/$P$11*100</f>
        <v>36.363636363636367</v>
      </c>
      <c r="H11" s="69">
        <v>18</v>
      </c>
      <c r="I11" s="70">
        <f t="shared" ref="I11:I15" si="3">+H11/$P$11*100</f>
        <v>20.454545454545457</v>
      </c>
      <c r="J11" s="69">
        <v>21</v>
      </c>
      <c r="K11" s="70">
        <f t="shared" ref="K11:K15" si="4">+J11/$P$11*100</f>
        <v>23.863636363636363</v>
      </c>
      <c r="L11" s="69">
        <v>10</v>
      </c>
      <c r="M11" s="70">
        <f t="shared" ref="M11:M15" si="5">+L11/$P$11*100</f>
        <v>11.363636363636363</v>
      </c>
      <c r="N11" s="69">
        <v>0</v>
      </c>
      <c r="O11" s="70">
        <f t="shared" ref="O11:O15" si="6">+N11/$P$11*100</f>
        <v>0</v>
      </c>
      <c r="P11" s="69">
        <v>88</v>
      </c>
      <c r="Q11" s="70">
        <f>+P11/$P$11*100</f>
        <v>100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39" ht="12.75" customHeight="1" x14ac:dyDescent="0.25">
      <c r="A12" s="65">
        <v>2008</v>
      </c>
      <c r="B12" s="69">
        <v>1</v>
      </c>
      <c r="C12" s="70">
        <f t="shared" si="0"/>
        <v>1.1363636363636365</v>
      </c>
      <c r="D12" s="69">
        <v>5</v>
      </c>
      <c r="E12" s="70">
        <f t="shared" si="1"/>
        <v>5.6818181818181817</v>
      </c>
      <c r="F12" s="69">
        <v>38</v>
      </c>
      <c r="G12" s="70">
        <f t="shared" si="2"/>
        <v>43.18181818181818</v>
      </c>
      <c r="H12" s="69">
        <v>33</v>
      </c>
      <c r="I12" s="70">
        <f t="shared" si="3"/>
        <v>37.5</v>
      </c>
      <c r="J12" s="69">
        <v>28</v>
      </c>
      <c r="K12" s="70">
        <f t="shared" si="4"/>
        <v>31.818181818181817</v>
      </c>
      <c r="L12" s="69">
        <v>16</v>
      </c>
      <c r="M12" s="70">
        <f t="shared" si="5"/>
        <v>18.181818181818183</v>
      </c>
      <c r="N12" s="69">
        <v>0</v>
      </c>
      <c r="O12" s="70">
        <f t="shared" si="6"/>
        <v>0</v>
      </c>
      <c r="P12" s="88">
        <f t="shared" ref="P12:P15" si="7">+B12+D12+F12+H12+J12+L12+N12</f>
        <v>121</v>
      </c>
      <c r="Q12" s="70">
        <v>100</v>
      </c>
    </row>
    <row r="13" spans="1:39" ht="12.75" customHeight="1" x14ac:dyDescent="0.25">
      <c r="A13" s="65">
        <v>2009</v>
      </c>
      <c r="B13" s="69">
        <v>4</v>
      </c>
      <c r="C13" s="70">
        <f t="shared" si="0"/>
        <v>4.5454545454545459</v>
      </c>
      <c r="D13" s="69">
        <v>11</v>
      </c>
      <c r="E13" s="70">
        <f t="shared" si="1"/>
        <v>12.5</v>
      </c>
      <c r="F13" s="69">
        <v>38</v>
      </c>
      <c r="G13" s="70">
        <f t="shared" si="2"/>
        <v>43.18181818181818</v>
      </c>
      <c r="H13" s="69">
        <v>21</v>
      </c>
      <c r="I13" s="70">
        <f t="shared" si="3"/>
        <v>23.863636363636363</v>
      </c>
      <c r="J13" s="69">
        <v>20</v>
      </c>
      <c r="K13" s="70">
        <f t="shared" si="4"/>
        <v>22.727272727272727</v>
      </c>
      <c r="L13" s="69">
        <v>17</v>
      </c>
      <c r="M13" s="70">
        <f t="shared" si="5"/>
        <v>19.318181818181817</v>
      </c>
      <c r="N13" s="69">
        <v>0</v>
      </c>
      <c r="O13" s="70">
        <f t="shared" si="6"/>
        <v>0</v>
      </c>
      <c r="P13" s="88">
        <f t="shared" si="7"/>
        <v>111</v>
      </c>
      <c r="Q13" s="70">
        <f t="shared" ref="Q13:Q14" si="8">+P13/$P$11*100</f>
        <v>126.13636363636364</v>
      </c>
    </row>
    <row r="14" spans="1:39" ht="12.75" customHeight="1" x14ac:dyDescent="0.25">
      <c r="A14" s="65">
        <v>2010</v>
      </c>
      <c r="B14" s="69">
        <v>3</v>
      </c>
      <c r="C14" s="70">
        <f t="shared" si="0"/>
        <v>3.4090909090909087</v>
      </c>
      <c r="D14" s="69">
        <v>10</v>
      </c>
      <c r="E14" s="70">
        <f t="shared" si="1"/>
        <v>11.363636363636363</v>
      </c>
      <c r="F14" s="69">
        <v>41</v>
      </c>
      <c r="G14" s="70">
        <f t="shared" si="2"/>
        <v>46.590909090909086</v>
      </c>
      <c r="H14" s="69">
        <v>33</v>
      </c>
      <c r="I14" s="70">
        <f t="shared" si="3"/>
        <v>37.5</v>
      </c>
      <c r="J14" s="69">
        <v>28</v>
      </c>
      <c r="K14" s="70">
        <f t="shared" si="4"/>
        <v>31.818181818181817</v>
      </c>
      <c r="L14" s="69">
        <v>24</v>
      </c>
      <c r="M14" s="70">
        <f t="shared" si="5"/>
        <v>27.27272727272727</v>
      </c>
      <c r="N14" s="69">
        <v>0</v>
      </c>
      <c r="O14" s="70">
        <f t="shared" si="6"/>
        <v>0</v>
      </c>
      <c r="P14" s="88">
        <f t="shared" si="7"/>
        <v>139</v>
      </c>
      <c r="Q14" s="70">
        <f t="shared" si="8"/>
        <v>157.95454545454547</v>
      </c>
      <c r="R14" s="62"/>
    </row>
    <row r="15" spans="1:39" ht="12.75" customHeight="1" x14ac:dyDescent="0.25">
      <c r="A15" s="65">
        <v>2011</v>
      </c>
      <c r="B15" s="69">
        <v>0</v>
      </c>
      <c r="C15" s="70">
        <f t="shared" si="0"/>
        <v>0</v>
      </c>
      <c r="D15" s="69">
        <v>9</v>
      </c>
      <c r="E15" s="70">
        <f t="shared" si="1"/>
        <v>10.227272727272728</v>
      </c>
      <c r="F15" s="69">
        <v>57</v>
      </c>
      <c r="G15" s="70">
        <f t="shared" si="2"/>
        <v>64.772727272727266</v>
      </c>
      <c r="H15" s="69">
        <v>34</v>
      </c>
      <c r="I15" s="70">
        <f t="shared" si="3"/>
        <v>38.636363636363633</v>
      </c>
      <c r="J15" s="69">
        <v>18</v>
      </c>
      <c r="K15" s="70">
        <f t="shared" si="4"/>
        <v>20.454545454545457</v>
      </c>
      <c r="L15" s="69">
        <v>28</v>
      </c>
      <c r="M15" s="70">
        <f t="shared" si="5"/>
        <v>31.818181818181817</v>
      </c>
      <c r="N15" s="69">
        <v>0</v>
      </c>
      <c r="O15" s="70">
        <f t="shared" si="6"/>
        <v>0</v>
      </c>
      <c r="P15" s="88">
        <f t="shared" si="7"/>
        <v>146</v>
      </c>
      <c r="Q15" s="14"/>
    </row>
    <row r="16" spans="1:39" ht="12.75" customHeight="1" x14ac:dyDescent="0.25">
      <c r="A16" s="65">
        <v>2012</v>
      </c>
      <c r="Q16" s="14"/>
    </row>
    <row r="17" spans="17:23" ht="12.75" customHeight="1" x14ac:dyDescent="0.2">
      <c r="Q17" s="14"/>
    </row>
    <row r="18" spans="17:23" ht="12.75" customHeight="1" x14ac:dyDescent="0.2">
      <c r="Q18" s="14"/>
    </row>
    <row r="19" spans="17:23" ht="12.75" customHeight="1" x14ac:dyDescent="0.2">
      <c r="Q19" s="14"/>
    </row>
    <row r="20" spans="17:23" ht="12.75" customHeight="1" x14ac:dyDescent="0.2">
      <c r="Q20" s="14"/>
    </row>
    <row r="21" spans="17:23" ht="12.75" customHeight="1" x14ac:dyDescent="0.2">
      <c r="Q21" s="14"/>
    </row>
    <row r="22" spans="17:23" ht="12.75" customHeight="1" x14ac:dyDescent="0.2">
      <c r="Q22" s="14"/>
    </row>
    <row r="23" spans="17:23" ht="12.75" customHeight="1" x14ac:dyDescent="0.2">
      <c r="Q23" s="14"/>
    </row>
    <row r="24" spans="17:23" ht="12.75" customHeight="1" x14ac:dyDescent="0.2">
      <c r="Q24" s="14"/>
    </row>
    <row r="25" spans="17:23" ht="12.75" customHeight="1" x14ac:dyDescent="0.2">
      <c r="Q25" s="14"/>
    </row>
    <row r="26" spans="17:23" ht="12.75" customHeight="1" x14ac:dyDescent="0.2">
      <c r="Q26" s="14"/>
    </row>
    <row r="27" spans="17:23" ht="12.75" customHeight="1" x14ac:dyDescent="0.2">
      <c r="Q27" s="14"/>
      <c r="W27" s="71">
        <f>3/8*100</f>
        <v>37.5</v>
      </c>
    </row>
    <row r="28" spans="17:23" ht="12.75" customHeight="1" x14ac:dyDescent="0.2">
      <c r="Q28" s="14"/>
      <c r="W28" s="71">
        <f>2/8*100</f>
        <v>25</v>
      </c>
    </row>
    <row r="29" spans="17:23" ht="12.75" customHeight="1" x14ac:dyDescent="0.2">
      <c r="Q29" s="14"/>
      <c r="W29" s="71">
        <f>4/8*100</f>
        <v>50</v>
      </c>
    </row>
    <row r="30" spans="17:23" ht="12.75" customHeight="1" x14ac:dyDescent="0.2">
      <c r="Q30" s="14"/>
    </row>
    <row r="31" spans="17:23" ht="12.75" customHeight="1" x14ac:dyDescent="0.2">
      <c r="Q31" s="14"/>
    </row>
    <row r="32" spans="17:23" ht="12.75" customHeight="1" x14ac:dyDescent="0.2">
      <c r="Q32" s="14"/>
    </row>
    <row r="33" spans="17:17" ht="12.75" customHeight="1" x14ac:dyDescent="0.2">
      <c r="Q33" s="14"/>
    </row>
    <row r="34" spans="17:17" ht="12.75" customHeight="1" x14ac:dyDescent="0.2">
      <c r="Q34" s="14"/>
    </row>
    <row r="35" spans="17:17" ht="12.75" customHeight="1" x14ac:dyDescent="0.2">
      <c r="Q35" s="14"/>
    </row>
    <row r="36" spans="17:17" ht="12.75" customHeight="1" x14ac:dyDescent="0.2">
      <c r="Q36" s="14"/>
    </row>
    <row r="37" spans="17:17" ht="12.75" customHeight="1" x14ac:dyDescent="0.2">
      <c r="Q37" s="14"/>
    </row>
    <row r="38" spans="17:17" ht="12.75" customHeight="1" x14ac:dyDescent="0.2">
      <c r="Q38" s="14"/>
    </row>
    <row r="39" spans="17:17" ht="12.75" customHeight="1" x14ac:dyDescent="0.2">
      <c r="Q39" s="14"/>
    </row>
    <row r="40" spans="17:17" ht="12.75" customHeight="1" x14ac:dyDescent="0.2">
      <c r="Q40" s="14"/>
    </row>
    <row r="41" spans="17:17" ht="12.75" customHeight="1" x14ac:dyDescent="0.2">
      <c r="Q41" s="14"/>
    </row>
    <row r="42" spans="17:17" ht="12.75" customHeight="1" x14ac:dyDescent="0.2">
      <c r="Q42" s="14"/>
    </row>
    <row r="43" spans="17:17" ht="12.75" customHeight="1" x14ac:dyDescent="0.2">
      <c r="Q43" s="14"/>
    </row>
    <row r="44" spans="17:17" ht="12.75" customHeight="1" x14ac:dyDescent="0.2">
      <c r="Q44" s="14"/>
    </row>
    <row r="45" spans="17:17" ht="12.75" customHeight="1" x14ac:dyDescent="0.2">
      <c r="Q45" s="14"/>
    </row>
    <row r="46" spans="17:17" ht="12.75" customHeight="1" x14ac:dyDescent="0.2">
      <c r="Q46" s="14"/>
    </row>
    <row r="47" spans="17:17" ht="12.75" customHeight="1" x14ac:dyDescent="0.2">
      <c r="Q47" s="14"/>
    </row>
    <row r="48" spans="17:17" ht="12.75" customHeight="1" x14ac:dyDescent="0.2">
      <c r="Q48" s="14"/>
    </row>
    <row r="49" spans="17:17" ht="12.75" customHeight="1" x14ac:dyDescent="0.2">
      <c r="Q49" s="14"/>
    </row>
    <row r="50" spans="17:17" ht="12.75" customHeight="1" x14ac:dyDescent="0.2">
      <c r="Q50" s="14"/>
    </row>
    <row r="51" spans="17:17" ht="12.75" customHeight="1" x14ac:dyDescent="0.2">
      <c r="Q51" s="14"/>
    </row>
    <row r="52" spans="17:17" ht="12.75" customHeight="1" x14ac:dyDescent="0.2">
      <c r="Q52" s="14"/>
    </row>
    <row r="53" spans="17:17" ht="12.75" customHeight="1" x14ac:dyDescent="0.2">
      <c r="Q53" s="14"/>
    </row>
    <row r="54" spans="17:17" ht="12.75" customHeight="1" x14ac:dyDescent="0.2">
      <c r="Q54" s="14"/>
    </row>
    <row r="55" spans="17:17" ht="12.75" customHeight="1" x14ac:dyDescent="0.2">
      <c r="Q55" s="14"/>
    </row>
    <row r="56" spans="17:17" ht="12.75" customHeight="1" x14ac:dyDescent="0.2">
      <c r="Q56" s="14"/>
    </row>
    <row r="57" spans="17:17" ht="12.75" customHeight="1" x14ac:dyDescent="0.2">
      <c r="Q57" s="14"/>
    </row>
    <row r="58" spans="17:17" ht="12.75" customHeight="1" x14ac:dyDescent="0.2">
      <c r="Q58" s="14"/>
    </row>
    <row r="59" spans="17:17" ht="12.75" customHeight="1" x14ac:dyDescent="0.2">
      <c r="Q59" s="14"/>
    </row>
    <row r="60" spans="17:17" ht="12.75" customHeight="1" x14ac:dyDescent="0.2">
      <c r="Q60" s="14"/>
    </row>
    <row r="61" spans="17:17" ht="12.75" customHeight="1" x14ac:dyDescent="0.2">
      <c r="Q61" s="14"/>
    </row>
    <row r="62" spans="17:17" ht="12.75" customHeight="1" x14ac:dyDescent="0.2">
      <c r="Q62" s="14"/>
    </row>
    <row r="63" spans="17:17" ht="12.75" customHeight="1" x14ac:dyDescent="0.2">
      <c r="Q63" s="14"/>
    </row>
    <row r="64" spans="17:17" ht="12.75" customHeight="1" x14ac:dyDescent="0.2">
      <c r="Q64" s="14"/>
    </row>
    <row r="65" spans="17:17" ht="12.75" customHeight="1" x14ac:dyDescent="0.2">
      <c r="Q65" s="14"/>
    </row>
    <row r="66" spans="17:17" ht="12.75" customHeight="1" x14ac:dyDescent="0.2">
      <c r="Q66" s="14"/>
    </row>
    <row r="67" spans="17:17" ht="12.75" customHeight="1" x14ac:dyDescent="0.2">
      <c r="Q67" s="14"/>
    </row>
    <row r="68" spans="17:17" ht="12.75" customHeight="1" x14ac:dyDescent="0.2">
      <c r="Q68" s="14"/>
    </row>
    <row r="69" spans="17:17" ht="12.75" customHeight="1" x14ac:dyDescent="0.2">
      <c r="Q69" s="14"/>
    </row>
    <row r="70" spans="17:17" ht="12.75" customHeight="1" x14ac:dyDescent="0.2">
      <c r="Q70" s="14"/>
    </row>
    <row r="71" spans="17:17" ht="12.75" customHeight="1" x14ac:dyDescent="0.2">
      <c r="Q71" s="14"/>
    </row>
    <row r="72" spans="17:17" ht="12.75" customHeight="1" x14ac:dyDescent="0.2">
      <c r="Q72" s="14"/>
    </row>
    <row r="73" spans="17:17" ht="12.75" customHeight="1" x14ac:dyDescent="0.2">
      <c r="Q73" s="14"/>
    </row>
    <row r="74" spans="17:17" ht="12.75" customHeight="1" x14ac:dyDescent="0.2">
      <c r="Q74" s="14"/>
    </row>
    <row r="75" spans="17:17" ht="12.75" customHeight="1" x14ac:dyDescent="0.2">
      <c r="Q75" s="14"/>
    </row>
    <row r="76" spans="17:17" ht="12.75" customHeight="1" x14ac:dyDescent="0.2">
      <c r="Q76" s="14"/>
    </row>
    <row r="77" spans="17:17" ht="12.75" customHeight="1" x14ac:dyDescent="0.2">
      <c r="Q77" s="14"/>
    </row>
    <row r="78" spans="17:17" ht="12.75" customHeight="1" x14ac:dyDescent="0.2">
      <c r="Q78" s="14"/>
    </row>
    <row r="79" spans="17:17" ht="12.75" customHeight="1" x14ac:dyDescent="0.2">
      <c r="Q79" s="14"/>
    </row>
    <row r="80" spans="17:17" ht="12.75" customHeight="1" x14ac:dyDescent="0.2">
      <c r="Q80" s="14"/>
    </row>
    <row r="81" spans="17:17" ht="12.75" customHeight="1" x14ac:dyDescent="0.2">
      <c r="Q81" s="14"/>
    </row>
    <row r="82" spans="17:17" ht="12.75" customHeight="1" x14ac:dyDescent="0.2">
      <c r="Q82" s="14"/>
    </row>
    <row r="83" spans="17:17" ht="12.75" customHeight="1" x14ac:dyDescent="0.2">
      <c r="Q83" s="14"/>
    </row>
    <row r="84" spans="17:17" ht="12.75" customHeight="1" x14ac:dyDescent="0.2">
      <c r="Q84" s="14"/>
    </row>
    <row r="85" spans="17:17" ht="12.75" customHeight="1" x14ac:dyDescent="0.2">
      <c r="Q85" s="14"/>
    </row>
    <row r="86" spans="17:17" ht="12.75" customHeight="1" x14ac:dyDescent="0.2">
      <c r="Q86" s="14"/>
    </row>
    <row r="87" spans="17:17" ht="12.75" customHeight="1" x14ac:dyDescent="0.2">
      <c r="Q87" s="14"/>
    </row>
    <row r="88" spans="17:17" ht="12.75" customHeight="1" x14ac:dyDescent="0.2">
      <c r="Q88" s="14"/>
    </row>
    <row r="89" spans="17:17" ht="12.75" customHeight="1" x14ac:dyDescent="0.2">
      <c r="Q89" s="14"/>
    </row>
    <row r="90" spans="17:17" ht="12.75" customHeight="1" x14ac:dyDescent="0.2">
      <c r="Q90" s="14"/>
    </row>
    <row r="91" spans="17:17" ht="12.75" customHeight="1" x14ac:dyDescent="0.2">
      <c r="Q91" s="14"/>
    </row>
    <row r="92" spans="17:17" ht="12.75" customHeight="1" x14ac:dyDescent="0.2">
      <c r="Q92" s="14"/>
    </row>
    <row r="93" spans="17:17" ht="12.75" customHeight="1" x14ac:dyDescent="0.2">
      <c r="Q93" s="14"/>
    </row>
    <row r="94" spans="17:17" ht="12.75" customHeight="1" x14ac:dyDescent="0.2">
      <c r="Q94" s="14"/>
    </row>
    <row r="95" spans="17:17" ht="12.75" customHeight="1" x14ac:dyDescent="0.2">
      <c r="Q95" s="14"/>
    </row>
    <row r="96" spans="17:17" ht="12.75" customHeight="1" x14ac:dyDescent="0.2">
      <c r="Q96" s="14"/>
    </row>
    <row r="97" spans="17:17" ht="12.75" customHeight="1" x14ac:dyDescent="0.2">
      <c r="Q97" s="14"/>
    </row>
    <row r="98" spans="17:17" ht="12.75" customHeight="1" x14ac:dyDescent="0.2">
      <c r="Q98" s="14"/>
    </row>
    <row r="99" spans="17:17" ht="12.75" customHeight="1" x14ac:dyDescent="0.2">
      <c r="Q99" s="14"/>
    </row>
    <row r="100" spans="17:17" ht="12.75" customHeight="1" x14ac:dyDescent="0.2">
      <c r="Q100" s="14"/>
    </row>
    <row r="101" spans="17:17" ht="12.75" customHeight="1" x14ac:dyDescent="0.2">
      <c r="Q101" s="14"/>
    </row>
    <row r="102" spans="17:17" ht="12.75" customHeight="1" x14ac:dyDescent="0.2">
      <c r="Q102" s="14"/>
    </row>
    <row r="103" spans="17:17" ht="12.75" customHeight="1" x14ac:dyDescent="0.2">
      <c r="Q103" s="14"/>
    </row>
    <row r="104" spans="17:17" ht="12.75" customHeight="1" x14ac:dyDescent="0.2">
      <c r="Q104" s="14"/>
    </row>
    <row r="105" spans="17:17" ht="12.75" customHeight="1" x14ac:dyDescent="0.2">
      <c r="Q105" s="14"/>
    </row>
    <row r="106" spans="17:17" ht="12.75" customHeight="1" x14ac:dyDescent="0.2">
      <c r="Q106" s="14"/>
    </row>
    <row r="107" spans="17:17" ht="12.75" customHeight="1" x14ac:dyDescent="0.2">
      <c r="Q107" s="14"/>
    </row>
    <row r="108" spans="17:17" ht="12.75" customHeight="1" x14ac:dyDescent="0.2">
      <c r="Q108" s="14"/>
    </row>
    <row r="109" spans="17:17" ht="12.75" customHeight="1" x14ac:dyDescent="0.2">
      <c r="Q109" s="14"/>
    </row>
    <row r="110" spans="17:17" ht="12.75" customHeight="1" x14ac:dyDescent="0.2">
      <c r="Q110" s="14"/>
    </row>
    <row r="111" spans="17:17" ht="12.75" customHeight="1" x14ac:dyDescent="0.2">
      <c r="Q111" s="14"/>
    </row>
    <row r="112" spans="17:17" ht="12.75" customHeight="1" x14ac:dyDescent="0.2">
      <c r="Q112" s="14"/>
    </row>
    <row r="113" spans="17:17" ht="12.75" customHeight="1" x14ac:dyDescent="0.2">
      <c r="Q113" s="14"/>
    </row>
    <row r="114" spans="17:17" ht="12.75" customHeight="1" x14ac:dyDescent="0.2">
      <c r="Q114" s="14"/>
    </row>
    <row r="115" spans="17:17" ht="12.75" customHeight="1" x14ac:dyDescent="0.2">
      <c r="Q115" s="14"/>
    </row>
    <row r="116" spans="17:17" ht="12.75" customHeight="1" x14ac:dyDescent="0.2">
      <c r="Q116" s="14"/>
    </row>
    <row r="117" spans="17:17" ht="12.75" customHeight="1" x14ac:dyDescent="0.2">
      <c r="Q117" s="14"/>
    </row>
    <row r="118" spans="17:17" ht="12.75" customHeight="1" x14ac:dyDescent="0.2">
      <c r="Q118" s="14"/>
    </row>
    <row r="119" spans="17:17" ht="12.75" customHeight="1" x14ac:dyDescent="0.2">
      <c r="Q119" s="14"/>
    </row>
    <row r="120" spans="17:17" ht="12.75" customHeight="1" x14ac:dyDescent="0.2">
      <c r="Q120" s="14"/>
    </row>
    <row r="121" spans="17:17" ht="12.75" customHeight="1" x14ac:dyDescent="0.2">
      <c r="Q121" s="14"/>
    </row>
    <row r="122" spans="17:17" ht="12.75" customHeight="1" x14ac:dyDescent="0.2">
      <c r="Q122" s="14"/>
    </row>
    <row r="123" spans="17:17" ht="12.75" customHeight="1" x14ac:dyDescent="0.2">
      <c r="Q123" s="14"/>
    </row>
    <row r="124" spans="17:17" ht="12.75" customHeight="1" x14ac:dyDescent="0.2">
      <c r="Q124" s="14"/>
    </row>
    <row r="125" spans="17:17" ht="12.75" customHeight="1" x14ac:dyDescent="0.2">
      <c r="Q125" s="14"/>
    </row>
    <row r="126" spans="17:17" ht="12.75" customHeight="1" x14ac:dyDescent="0.2">
      <c r="Q126" s="14"/>
    </row>
    <row r="127" spans="17:17" ht="12.75" customHeight="1" x14ac:dyDescent="0.2">
      <c r="Q127" s="14"/>
    </row>
    <row r="128" spans="17:17" ht="12.75" customHeight="1" x14ac:dyDescent="0.2">
      <c r="Q128" s="14"/>
    </row>
    <row r="129" spans="17:17" ht="12.75" customHeight="1" x14ac:dyDescent="0.2">
      <c r="Q129" s="14"/>
    </row>
    <row r="130" spans="17:17" ht="12.75" customHeight="1" x14ac:dyDescent="0.2">
      <c r="Q130" s="14"/>
    </row>
    <row r="131" spans="17:17" ht="12.75" customHeight="1" x14ac:dyDescent="0.2">
      <c r="Q131" s="14"/>
    </row>
    <row r="132" spans="17:17" ht="12.75" customHeight="1" x14ac:dyDescent="0.2">
      <c r="Q132" s="14"/>
    </row>
    <row r="133" spans="17:17" ht="12.75" customHeight="1" x14ac:dyDescent="0.2">
      <c r="Q133" s="14"/>
    </row>
    <row r="134" spans="17:17" ht="12.75" customHeight="1" x14ac:dyDescent="0.2">
      <c r="Q134" s="14"/>
    </row>
    <row r="135" spans="17:17" ht="12.75" customHeight="1" x14ac:dyDescent="0.2">
      <c r="Q135" s="14"/>
    </row>
    <row r="136" spans="17:17" ht="12.75" customHeight="1" x14ac:dyDescent="0.2">
      <c r="Q136" s="14"/>
    </row>
    <row r="137" spans="17:17" ht="12.75" customHeight="1" x14ac:dyDescent="0.2">
      <c r="Q137" s="14"/>
    </row>
    <row r="138" spans="17:17" ht="12.75" customHeight="1" x14ac:dyDescent="0.2">
      <c r="Q138" s="14"/>
    </row>
    <row r="139" spans="17:17" ht="12.75" customHeight="1" x14ac:dyDescent="0.2">
      <c r="Q139" s="14"/>
    </row>
    <row r="140" spans="17:17" ht="12.75" customHeight="1" x14ac:dyDescent="0.2">
      <c r="Q140" s="14"/>
    </row>
    <row r="141" spans="17:17" ht="12.75" customHeight="1" x14ac:dyDescent="0.2">
      <c r="Q141" s="14"/>
    </row>
    <row r="142" spans="17:17" ht="12.75" customHeight="1" x14ac:dyDescent="0.2">
      <c r="Q142" s="14"/>
    </row>
    <row r="143" spans="17:17" ht="12.75" customHeight="1" x14ac:dyDescent="0.2">
      <c r="Q143" s="14"/>
    </row>
    <row r="144" spans="17:17" ht="12.75" customHeight="1" x14ac:dyDescent="0.2">
      <c r="Q144" s="14"/>
    </row>
    <row r="145" spans="17:17" ht="12.75" customHeight="1" x14ac:dyDescent="0.2">
      <c r="Q145" s="14"/>
    </row>
    <row r="146" spans="17:17" ht="12.75" customHeight="1" x14ac:dyDescent="0.2">
      <c r="Q146" s="14"/>
    </row>
    <row r="147" spans="17:17" ht="12.75" customHeight="1" x14ac:dyDescent="0.2">
      <c r="Q147" s="14"/>
    </row>
    <row r="148" spans="17:17" ht="12.75" customHeight="1" x14ac:dyDescent="0.2">
      <c r="Q148" s="14"/>
    </row>
    <row r="149" spans="17:17" ht="12.75" customHeight="1" x14ac:dyDescent="0.2">
      <c r="Q149" s="14"/>
    </row>
    <row r="150" spans="17:17" ht="12.75" customHeight="1" x14ac:dyDescent="0.2">
      <c r="Q150" s="14"/>
    </row>
    <row r="151" spans="17:17" ht="12.75" customHeight="1" x14ac:dyDescent="0.2">
      <c r="Q151" s="14"/>
    </row>
    <row r="152" spans="17:17" ht="12.75" customHeight="1" x14ac:dyDescent="0.2">
      <c r="Q152" s="14"/>
    </row>
    <row r="153" spans="17:17" ht="12.75" customHeight="1" x14ac:dyDescent="0.2">
      <c r="Q153" s="14"/>
    </row>
    <row r="154" spans="17:17" ht="12.75" customHeight="1" x14ac:dyDescent="0.2">
      <c r="Q154" s="14"/>
    </row>
    <row r="155" spans="17:17" ht="12.75" customHeight="1" x14ac:dyDescent="0.2">
      <c r="Q155" s="14"/>
    </row>
    <row r="156" spans="17:17" ht="12.75" customHeight="1" x14ac:dyDescent="0.2">
      <c r="Q156" s="14"/>
    </row>
    <row r="157" spans="17:17" ht="12.75" customHeight="1" x14ac:dyDescent="0.2">
      <c r="Q157" s="14"/>
    </row>
    <row r="158" spans="17:17" ht="12.75" customHeight="1" x14ac:dyDescent="0.2">
      <c r="Q158" s="14"/>
    </row>
    <row r="159" spans="17:17" ht="12.75" customHeight="1" x14ac:dyDescent="0.2">
      <c r="Q159" s="14"/>
    </row>
    <row r="160" spans="17:17" ht="12.75" customHeight="1" x14ac:dyDescent="0.2">
      <c r="Q160" s="14"/>
    </row>
    <row r="161" spans="17:17" ht="12.75" customHeight="1" x14ac:dyDescent="0.2">
      <c r="Q161" s="14"/>
    </row>
    <row r="162" spans="17:17" ht="12.75" customHeight="1" x14ac:dyDescent="0.2">
      <c r="Q162" s="14"/>
    </row>
    <row r="163" spans="17:17" ht="12.75" customHeight="1" x14ac:dyDescent="0.2">
      <c r="Q163" s="14"/>
    </row>
    <row r="164" spans="17:17" ht="12.75" customHeight="1" x14ac:dyDescent="0.2">
      <c r="Q164" s="14"/>
    </row>
    <row r="165" spans="17:17" ht="12.75" customHeight="1" x14ac:dyDescent="0.2">
      <c r="Q165" s="14"/>
    </row>
    <row r="166" spans="17:17" ht="12.75" customHeight="1" x14ac:dyDescent="0.2">
      <c r="Q166" s="14"/>
    </row>
    <row r="167" spans="17:17" ht="12.75" customHeight="1" x14ac:dyDescent="0.2">
      <c r="Q167" s="14"/>
    </row>
    <row r="168" spans="17:17" ht="12.75" customHeight="1" x14ac:dyDescent="0.2">
      <c r="Q168" s="14"/>
    </row>
    <row r="169" spans="17:17" ht="12.75" customHeight="1" x14ac:dyDescent="0.2">
      <c r="Q169" s="14"/>
    </row>
    <row r="170" spans="17:17" ht="12.75" customHeight="1" x14ac:dyDescent="0.2">
      <c r="Q170" s="14"/>
    </row>
    <row r="171" spans="17:17" ht="12.75" customHeight="1" x14ac:dyDescent="0.2">
      <c r="Q171" s="14"/>
    </row>
    <row r="172" spans="17:17" ht="12.75" customHeight="1" x14ac:dyDescent="0.2">
      <c r="Q172" s="14"/>
    </row>
    <row r="173" spans="17:17" ht="12.75" customHeight="1" x14ac:dyDescent="0.2">
      <c r="Q173" s="14"/>
    </row>
    <row r="174" spans="17:17" ht="12.75" customHeight="1" x14ac:dyDescent="0.2">
      <c r="Q174" s="14"/>
    </row>
    <row r="175" spans="17:17" ht="12.75" customHeight="1" x14ac:dyDescent="0.2">
      <c r="Q175" s="14"/>
    </row>
    <row r="176" spans="17:17" ht="12.75" customHeight="1" x14ac:dyDescent="0.2">
      <c r="Q176" s="14"/>
    </row>
    <row r="177" spans="17:17" ht="12.75" customHeight="1" x14ac:dyDescent="0.2">
      <c r="Q177" s="14"/>
    </row>
    <row r="178" spans="17:17" ht="12.75" customHeight="1" x14ac:dyDescent="0.2">
      <c r="Q178" s="14"/>
    </row>
    <row r="179" spans="17:17" ht="12.75" customHeight="1" x14ac:dyDescent="0.2">
      <c r="Q179" s="14"/>
    </row>
    <row r="180" spans="17:17" ht="12.75" customHeight="1" x14ac:dyDescent="0.2">
      <c r="Q180" s="14"/>
    </row>
    <row r="181" spans="17:17" ht="12.75" customHeight="1" x14ac:dyDescent="0.2">
      <c r="Q181" s="14"/>
    </row>
    <row r="182" spans="17:17" ht="12.75" customHeight="1" x14ac:dyDescent="0.2">
      <c r="Q182" s="14"/>
    </row>
    <row r="183" spans="17:17" ht="12.75" customHeight="1" x14ac:dyDescent="0.2">
      <c r="Q183" s="14"/>
    </row>
    <row r="184" spans="17:17" ht="12.75" customHeight="1" x14ac:dyDescent="0.2">
      <c r="Q184" s="14"/>
    </row>
    <row r="185" spans="17:17" ht="12.75" customHeight="1" x14ac:dyDescent="0.2">
      <c r="Q185" s="14"/>
    </row>
    <row r="186" spans="17:17" ht="12.75" customHeight="1" x14ac:dyDescent="0.2">
      <c r="Q186" s="14"/>
    </row>
    <row r="187" spans="17:17" ht="12.75" customHeight="1" x14ac:dyDescent="0.2">
      <c r="Q187" s="14"/>
    </row>
    <row r="188" spans="17:17" ht="12.75" customHeight="1" x14ac:dyDescent="0.2">
      <c r="Q188" s="14"/>
    </row>
    <row r="189" spans="17:17" ht="12.75" customHeight="1" x14ac:dyDescent="0.2">
      <c r="Q189" s="14"/>
    </row>
    <row r="190" spans="17:17" ht="12.75" customHeight="1" x14ac:dyDescent="0.2">
      <c r="Q190" s="14"/>
    </row>
    <row r="191" spans="17:17" ht="12.75" customHeight="1" x14ac:dyDescent="0.2">
      <c r="Q191" s="14"/>
    </row>
    <row r="192" spans="17:17" ht="12.75" customHeight="1" x14ac:dyDescent="0.2">
      <c r="Q192" s="14"/>
    </row>
    <row r="193" spans="17:17" ht="12.75" customHeight="1" x14ac:dyDescent="0.2">
      <c r="Q193" s="14"/>
    </row>
    <row r="194" spans="17:17" ht="12.75" customHeight="1" x14ac:dyDescent="0.2">
      <c r="Q194" s="14"/>
    </row>
    <row r="195" spans="17:17" ht="12.75" customHeight="1" x14ac:dyDescent="0.2">
      <c r="Q195" s="14"/>
    </row>
    <row r="196" spans="17:17" ht="12.75" customHeight="1" x14ac:dyDescent="0.2">
      <c r="Q196" s="14"/>
    </row>
    <row r="197" spans="17:17" ht="12.75" customHeight="1" x14ac:dyDescent="0.2">
      <c r="Q197" s="14"/>
    </row>
    <row r="198" spans="17:17" ht="12.75" customHeight="1" x14ac:dyDescent="0.2">
      <c r="Q198" s="14"/>
    </row>
    <row r="199" spans="17:17" ht="12.75" customHeight="1" x14ac:dyDescent="0.2">
      <c r="Q199" s="14"/>
    </row>
    <row r="200" spans="17:17" ht="12.75" customHeight="1" x14ac:dyDescent="0.2">
      <c r="Q200" s="14"/>
    </row>
    <row r="201" spans="17:17" ht="12.75" customHeight="1" x14ac:dyDescent="0.2">
      <c r="Q201" s="14"/>
    </row>
    <row r="202" spans="17:17" ht="12.75" customHeight="1" x14ac:dyDescent="0.2">
      <c r="Q202" s="14"/>
    </row>
    <row r="203" spans="17:17" ht="12.75" customHeight="1" x14ac:dyDescent="0.2">
      <c r="Q203" s="14"/>
    </row>
    <row r="204" spans="17:17" ht="12.75" customHeight="1" x14ac:dyDescent="0.2">
      <c r="Q204" s="14"/>
    </row>
    <row r="205" spans="17:17" ht="12.75" customHeight="1" x14ac:dyDescent="0.2">
      <c r="Q205" s="14"/>
    </row>
    <row r="206" spans="17:17" ht="12.75" customHeight="1" x14ac:dyDescent="0.2">
      <c r="Q206" s="14"/>
    </row>
    <row r="207" spans="17:17" ht="12.75" customHeight="1" x14ac:dyDescent="0.2">
      <c r="Q207" s="14"/>
    </row>
    <row r="208" spans="17:17" ht="12.75" customHeight="1" x14ac:dyDescent="0.2">
      <c r="Q208" s="14"/>
    </row>
    <row r="209" spans="17:17" ht="12.75" customHeight="1" x14ac:dyDescent="0.2">
      <c r="Q209" s="14"/>
    </row>
    <row r="210" spans="17:17" ht="12.75" customHeight="1" x14ac:dyDescent="0.2">
      <c r="Q210" s="14"/>
    </row>
    <row r="211" spans="17:17" ht="12.75" customHeight="1" x14ac:dyDescent="0.2">
      <c r="Q211" s="14"/>
    </row>
    <row r="212" spans="17:17" ht="12.75" customHeight="1" x14ac:dyDescent="0.2">
      <c r="Q212" s="14"/>
    </row>
    <row r="213" spans="17:17" ht="12.75" customHeight="1" x14ac:dyDescent="0.2">
      <c r="Q213" s="14"/>
    </row>
    <row r="214" spans="17:17" ht="12.75" customHeight="1" x14ac:dyDescent="0.2">
      <c r="Q214" s="14"/>
    </row>
    <row r="215" spans="17:17" ht="12.75" customHeight="1" x14ac:dyDescent="0.2">
      <c r="Q215" s="14"/>
    </row>
    <row r="216" spans="17:17" ht="12.75" customHeight="1" x14ac:dyDescent="0.2">
      <c r="Q216" s="14"/>
    </row>
    <row r="217" spans="17:17" ht="12.75" customHeight="1" x14ac:dyDescent="0.2">
      <c r="Q217" s="14"/>
    </row>
    <row r="218" spans="17:17" ht="12.75" customHeight="1" x14ac:dyDescent="0.2">
      <c r="Q218" s="14"/>
    </row>
    <row r="219" spans="17:17" ht="12.75" customHeight="1" x14ac:dyDescent="0.2">
      <c r="Q219" s="14"/>
    </row>
    <row r="220" spans="17:17" ht="12.75" customHeight="1" x14ac:dyDescent="0.2">
      <c r="Q220" s="14"/>
    </row>
    <row r="221" spans="17:17" ht="12.75" customHeight="1" x14ac:dyDescent="0.2">
      <c r="Q221" s="14"/>
    </row>
    <row r="222" spans="17:17" ht="12.75" customHeight="1" x14ac:dyDescent="0.2">
      <c r="Q222" s="14"/>
    </row>
    <row r="223" spans="17:17" ht="12.75" customHeight="1" x14ac:dyDescent="0.2">
      <c r="Q223" s="14"/>
    </row>
    <row r="224" spans="17:17" ht="12.75" customHeight="1" x14ac:dyDescent="0.2">
      <c r="Q224" s="14"/>
    </row>
    <row r="225" spans="17:17" ht="12.75" customHeight="1" x14ac:dyDescent="0.2">
      <c r="Q225" s="14"/>
    </row>
    <row r="226" spans="17:17" ht="12.75" customHeight="1" x14ac:dyDescent="0.2">
      <c r="Q226" s="14"/>
    </row>
    <row r="227" spans="17:17" ht="12.75" customHeight="1" x14ac:dyDescent="0.2">
      <c r="Q227" s="14"/>
    </row>
    <row r="228" spans="17:17" ht="12.75" customHeight="1" x14ac:dyDescent="0.2">
      <c r="Q228" s="14"/>
    </row>
    <row r="229" spans="17:17" ht="12.75" customHeight="1" x14ac:dyDescent="0.2">
      <c r="Q229" s="14"/>
    </row>
    <row r="230" spans="17:17" ht="12.75" customHeight="1" x14ac:dyDescent="0.2">
      <c r="Q230" s="14"/>
    </row>
    <row r="231" spans="17:17" ht="12.75" customHeight="1" x14ac:dyDescent="0.2">
      <c r="Q231" s="14"/>
    </row>
    <row r="232" spans="17:17" ht="12.75" customHeight="1" x14ac:dyDescent="0.2">
      <c r="Q232" s="14"/>
    </row>
    <row r="233" spans="17:17" ht="12.75" customHeight="1" x14ac:dyDescent="0.2">
      <c r="Q233" s="14"/>
    </row>
    <row r="234" spans="17:17" ht="12.75" customHeight="1" x14ac:dyDescent="0.2">
      <c r="Q234" s="14"/>
    </row>
    <row r="235" spans="17:17" ht="12.75" customHeight="1" x14ac:dyDescent="0.2">
      <c r="Q235" s="14"/>
    </row>
    <row r="236" spans="17:17" ht="12.75" customHeight="1" x14ac:dyDescent="0.2">
      <c r="Q236" s="14"/>
    </row>
    <row r="237" spans="17:17" ht="12.75" customHeight="1" x14ac:dyDescent="0.2">
      <c r="Q237" s="14"/>
    </row>
    <row r="238" spans="17:17" ht="12.75" customHeight="1" x14ac:dyDescent="0.2">
      <c r="Q238" s="14"/>
    </row>
    <row r="239" spans="17:17" ht="12.75" customHeight="1" x14ac:dyDescent="0.2">
      <c r="Q239" s="14"/>
    </row>
    <row r="240" spans="17:17" ht="12.75" customHeight="1" x14ac:dyDescent="0.2">
      <c r="Q240" s="14"/>
    </row>
    <row r="241" spans="17:17" ht="12.75" customHeight="1" x14ac:dyDescent="0.2">
      <c r="Q241" s="14"/>
    </row>
    <row r="242" spans="17:17" ht="12.75" customHeight="1" x14ac:dyDescent="0.2">
      <c r="Q242" s="14"/>
    </row>
    <row r="243" spans="17:17" ht="12.75" customHeight="1" x14ac:dyDescent="0.2">
      <c r="Q243" s="14"/>
    </row>
    <row r="244" spans="17:17" ht="12.75" customHeight="1" x14ac:dyDescent="0.2">
      <c r="Q244" s="14"/>
    </row>
    <row r="245" spans="17:17" ht="12.75" customHeight="1" x14ac:dyDescent="0.2">
      <c r="Q245" s="14"/>
    </row>
    <row r="246" spans="17:17" ht="12.75" customHeight="1" x14ac:dyDescent="0.2">
      <c r="Q246" s="14"/>
    </row>
    <row r="247" spans="17:17" ht="12.75" customHeight="1" x14ac:dyDescent="0.2">
      <c r="Q247" s="14"/>
    </row>
    <row r="248" spans="17:17" ht="12.75" customHeight="1" x14ac:dyDescent="0.2">
      <c r="Q248" s="14"/>
    </row>
    <row r="249" spans="17:17" ht="12.75" customHeight="1" x14ac:dyDescent="0.2">
      <c r="Q249" s="14"/>
    </row>
    <row r="250" spans="17:17" ht="12.75" customHeight="1" x14ac:dyDescent="0.2">
      <c r="Q250" s="14"/>
    </row>
    <row r="251" spans="17:17" ht="12.75" customHeight="1" x14ac:dyDescent="0.2">
      <c r="Q251" s="14"/>
    </row>
    <row r="252" spans="17:17" ht="12.75" customHeight="1" x14ac:dyDescent="0.2">
      <c r="Q252" s="14"/>
    </row>
    <row r="253" spans="17:17" ht="12.75" customHeight="1" x14ac:dyDescent="0.2">
      <c r="Q253" s="14"/>
    </row>
    <row r="254" spans="17:17" ht="12.75" customHeight="1" x14ac:dyDescent="0.2">
      <c r="Q254" s="14"/>
    </row>
    <row r="255" spans="17:17" ht="12.75" customHeight="1" x14ac:dyDescent="0.2">
      <c r="Q255" s="14"/>
    </row>
    <row r="256" spans="17:17" ht="12.75" customHeight="1" x14ac:dyDescent="0.2">
      <c r="Q256" s="14"/>
    </row>
    <row r="257" spans="17:17" ht="12.75" customHeight="1" x14ac:dyDescent="0.2">
      <c r="Q257" s="14"/>
    </row>
    <row r="258" spans="17:17" ht="12.75" customHeight="1" x14ac:dyDescent="0.2">
      <c r="Q258" s="14"/>
    </row>
    <row r="259" spans="17:17" ht="12.75" customHeight="1" x14ac:dyDescent="0.2">
      <c r="Q259" s="14"/>
    </row>
    <row r="260" spans="17:17" ht="12.75" customHeight="1" x14ac:dyDescent="0.2">
      <c r="Q260" s="14"/>
    </row>
    <row r="261" spans="17:17" ht="12.75" customHeight="1" x14ac:dyDescent="0.2">
      <c r="Q261" s="14"/>
    </row>
    <row r="262" spans="17:17" ht="12.75" customHeight="1" x14ac:dyDescent="0.2">
      <c r="Q262" s="14"/>
    </row>
    <row r="263" spans="17:17" ht="12.75" customHeight="1" x14ac:dyDescent="0.2">
      <c r="Q263" s="14"/>
    </row>
    <row r="264" spans="17:17" ht="12.75" customHeight="1" x14ac:dyDescent="0.2">
      <c r="Q264" s="14"/>
    </row>
    <row r="265" spans="17:17" ht="12.75" customHeight="1" x14ac:dyDescent="0.2">
      <c r="Q265" s="14"/>
    </row>
    <row r="266" spans="17:17" ht="12.75" customHeight="1" x14ac:dyDescent="0.2">
      <c r="Q266" s="14"/>
    </row>
    <row r="267" spans="17:17" ht="12.75" customHeight="1" x14ac:dyDescent="0.2">
      <c r="Q267" s="14"/>
    </row>
    <row r="268" spans="17:17" ht="12.75" customHeight="1" x14ac:dyDescent="0.2">
      <c r="Q268" s="14"/>
    </row>
    <row r="269" spans="17:17" ht="12.75" customHeight="1" x14ac:dyDescent="0.2">
      <c r="Q269" s="14"/>
    </row>
    <row r="270" spans="17:17" ht="12.75" customHeight="1" x14ac:dyDescent="0.2">
      <c r="Q270" s="14"/>
    </row>
    <row r="271" spans="17:17" ht="12.75" customHeight="1" x14ac:dyDescent="0.2">
      <c r="Q271" s="14"/>
    </row>
    <row r="272" spans="17:17" ht="12.75" customHeight="1" x14ac:dyDescent="0.2">
      <c r="Q272" s="14"/>
    </row>
    <row r="273" spans="17:17" ht="12.75" customHeight="1" x14ac:dyDescent="0.2">
      <c r="Q273" s="14"/>
    </row>
    <row r="274" spans="17:17" ht="12.75" customHeight="1" x14ac:dyDescent="0.2">
      <c r="Q274" s="14"/>
    </row>
    <row r="275" spans="17:17" ht="12.75" customHeight="1" x14ac:dyDescent="0.2">
      <c r="Q275" s="14"/>
    </row>
    <row r="276" spans="17:17" ht="12.75" customHeight="1" x14ac:dyDescent="0.2">
      <c r="Q276" s="14"/>
    </row>
    <row r="277" spans="17:17" ht="12.75" customHeight="1" x14ac:dyDescent="0.2">
      <c r="Q277" s="14"/>
    </row>
    <row r="278" spans="17:17" ht="12.75" customHeight="1" x14ac:dyDescent="0.2">
      <c r="Q278" s="14"/>
    </row>
    <row r="279" spans="17:17" ht="12.75" customHeight="1" x14ac:dyDescent="0.2">
      <c r="Q279" s="14"/>
    </row>
    <row r="280" spans="17:17" ht="12.75" customHeight="1" x14ac:dyDescent="0.2">
      <c r="Q280" s="14"/>
    </row>
    <row r="281" spans="17:17" ht="12.75" customHeight="1" x14ac:dyDescent="0.2">
      <c r="Q281" s="14"/>
    </row>
    <row r="282" spans="17:17" ht="12.75" customHeight="1" x14ac:dyDescent="0.2">
      <c r="Q282" s="14"/>
    </row>
    <row r="283" spans="17:17" ht="12.75" customHeight="1" x14ac:dyDescent="0.2">
      <c r="Q283" s="14"/>
    </row>
    <row r="284" spans="17:17" ht="12.75" customHeight="1" x14ac:dyDescent="0.2">
      <c r="Q284" s="14"/>
    </row>
    <row r="285" spans="17:17" ht="12.75" customHeight="1" x14ac:dyDescent="0.2">
      <c r="Q285" s="14"/>
    </row>
    <row r="286" spans="17:17" ht="12.75" customHeight="1" x14ac:dyDescent="0.2">
      <c r="Q286" s="14"/>
    </row>
    <row r="287" spans="17:17" ht="12.75" customHeight="1" x14ac:dyDescent="0.2">
      <c r="Q287" s="14"/>
    </row>
    <row r="288" spans="17:17" ht="12.75" customHeight="1" x14ac:dyDescent="0.2">
      <c r="Q288" s="14"/>
    </row>
    <row r="289" spans="17:17" ht="12.75" customHeight="1" x14ac:dyDescent="0.2">
      <c r="Q289" s="14"/>
    </row>
    <row r="290" spans="17:17" ht="12.75" customHeight="1" x14ac:dyDescent="0.2">
      <c r="Q290" s="14"/>
    </row>
    <row r="291" spans="17:17" ht="12.75" customHeight="1" x14ac:dyDescent="0.2">
      <c r="Q291" s="14"/>
    </row>
    <row r="292" spans="17:17" ht="12.75" customHeight="1" x14ac:dyDescent="0.2">
      <c r="Q292" s="14"/>
    </row>
    <row r="293" spans="17:17" ht="12.75" customHeight="1" x14ac:dyDescent="0.2">
      <c r="Q293" s="14"/>
    </row>
    <row r="294" spans="17:17" ht="12.75" customHeight="1" x14ac:dyDescent="0.2">
      <c r="Q294" s="14"/>
    </row>
    <row r="295" spans="17:17" ht="12.75" customHeight="1" x14ac:dyDescent="0.2">
      <c r="Q295" s="14"/>
    </row>
    <row r="296" spans="17:17" ht="12.75" customHeight="1" x14ac:dyDescent="0.2">
      <c r="Q296" s="14"/>
    </row>
    <row r="297" spans="17:17" ht="12.75" customHeight="1" x14ac:dyDescent="0.2">
      <c r="Q297" s="14"/>
    </row>
    <row r="298" spans="17:17" ht="12.75" customHeight="1" x14ac:dyDescent="0.2">
      <c r="Q298" s="14"/>
    </row>
    <row r="299" spans="17:17" ht="12.75" customHeight="1" x14ac:dyDescent="0.2">
      <c r="Q299" s="14"/>
    </row>
    <row r="300" spans="17:17" ht="12.75" customHeight="1" x14ac:dyDescent="0.2">
      <c r="Q300" s="14"/>
    </row>
    <row r="301" spans="17:17" ht="12.75" customHeight="1" x14ac:dyDescent="0.2">
      <c r="Q301" s="14"/>
    </row>
    <row r="302" spans="17:17" ht="12.75" customHeight="1" x14ac:dyDescent="0.2">
      <c r="Q302" s="14"/>
    </row>
    <row r="303" spans="17:17" ht="12.75" customHeight="1" x14ac:dyDescent="0.2">
      <c r="Q303" s="14"/>
    </row>
    <row r="304" spans="17:17" ht="12.75" customHeight="1" x14ac:dyDescent="0.2">
      <c r="Q304" s="14"/>
    </row>
    <row r="305" spans="17:17" ht="12.75" customHeight="1" x14ac:dyDescent="0.2">
      <c r="Q305" s="14"/>
    </row>
    <row r="306" spans="17:17" ht="12.75" customHeight="1" x14ac:dyDescent="0.2">
      <c r="Q306" s="14"/>
    </row>
    <row r="307" spans="17:17" ht="12.75" customHeight="1" x14ac:dyDescent="0.2">
      <c r="Q307" s="14"/>
    </row>
    <row r="308" spans="17:17" ht="12.75" customHeight="1" x14ac:dyDescent="0.2">
      <c r="Q308" s="14"/>
    </row>
    <row r="309" spans="17:17" ht="12.75" customHeight="1" x14ac:dyDescent="0.2">
      <c r="Q309" s="14"/>
    </row>
    <row r="310" spans="17:17" ht="12.75" customHeight="1" x14ac:dyDescent="0.2">
      <c r="Q310" s="14"/>
    </row>
    <row r="311" spans="17:17" ht="12.75" customHeight="1" x14ac:dyDescent="0.2">
      <c r="Q311" s="14"/>
    </row>
    <row r="312" spans="17:17" ht="12.75" customHeight="1" x14ac:dyDescent="0.2">
      <c r="Q312" s="14"/>
    </row>
    <row r="313" spans="17:17" ht="12.75" customHeight="1" x14ac:dyDescent="0.2">
      <c r="Q313" s="14"/>
    </row>
    <row r="314" spans="17:17" ht="12.75" customHeight="1" x14ac:dyDescent="0.2">
      <c r="Q314" s="14"/>
    </row>
    <row r="315" spans="17:17" ht="12.75" customHeight="1" x14ac:dyDescent="0.2">
      <c r="Q315" s="14"/>
    </row>
    <row r="316" spans="17:17" ht="12.75" customHeight="1" x14ac:dyDescent="0.2">
      <c r="Q316" s="14"/>
    </row>
    <row r="317" spans="17:17" ht="12.75" customHeight="1" x14ac:dyDescent="0.2">
      <c r="Q317" s="14"/>
    </row>
    <row r="318" spans="17:17" ht="12.75" customHeight="1" x14ac:dyDescent="0.2">
      <c r="Q318" s="14"/>
    </row>
    <row r="319" spans="17:17" ht="12.75" customHeight="1" x14ac:dyDescent="0.2">
      <c r="Q319" s="14"/>
    </row>
    <row r="320" spans="17:17" ht="12.75" customHeight="1" x14ac:dyDescent="0.2">
      <c r="Q320" s="14"/>
    </row>
    <row r="321" spans="17:17" ht="12.75" customHeight="1" x14ac:dyDescent="0.2">
      <c r="Q321" s="14"/>
    </row>
    <row r="322" spans="17:17" ht="12.75" customHeight="1" x14ac:dyDescent="0.2">
      <c r="Q322" s="14"/>
    </row>
    <row r="323" spans="17:17" ht="12.75" customHeight="1" x14ac:dyDescent="0.2">
      <c r="Q323" s="14"/>
    </row>
    <row r="324" spans="17:17" ht="12.75" customHeight="1" x14ac:dyDescent="0.2">
      <c r="Q324" s="14"/>
    </row>
    <row r="325" spans="17:17" ht="12.75" customHeight="1" x14ac:dyDescent="0.2">
      <c r="Q325" s="14"/>
    </row>
    <row r="326" spans="17:17" ht="12.75" customHeight="1" x14ac:dyDescent="0.2">
      <c r="Q326" s="14"/>
    </row>
    <row r="327" spans="17:17" ht="12.75" customHeight="1" x14ac:dyDescent="0.2">
      <c r="Q327" s="14"/>
    </row>
    <row r="328" spans="17:17" ht="12.75" customHeight="1" x14ac:dyDescent="0.2">
      <c r="Q328" s="14"/>
    </row>
    <row r="329" spans="17:17" ht="12.75" customHeight="1" x14ac:dyDescent="0.2">
      <c r="Q329" s="14"/>
    </row>
    <row r="330" spans="17:17" ht="12.75" customHeight="1" x14ac:dyDescent="0.2">
      <c r="Q330" s="14"/>
    </row>
    <row r="331" spans="17:17" ht="12.75" customHeight="1" x14ac:dyDescent="0.2">
      <c r="Q331" s="14"/>
    </row>
    <row r="332" spans="17:17" ht="12.75" customHeight="1" x14ac:dyDescent="0.2">
      <c r="Q332" s="14"/>
    </row>
    <row r="333" spans="17:17" ht="12.75" customHeight="1" x14ac:dyDescent="0.2">
      <c r="Q333" s="14"/>
    </row>
    <row r="334" spans="17:17" ht="12.75" customHeight="1" x14ac:dyDescent="0.2">
      <c r="Q334" s="14"/>
    </row>
    <row r="335" spans="17:17" ht="12.75" customHeight="1" x14ac:dyDescent="0.2">
      <c r="Q335" s="14"/>
    </row>
    <row r="336" spans="17:17" ht="12.75" customHeight="1" x14ac:dyDescent="0.2">
      <c r="Q336" s="14"/>
    </row>
    <row r="337" spans="17:17" ht="12.75" customHeight="1" x14ac:dyDescent="0.2">
      <c r="Q337" s="14"/>
    </row>
    <row r="338" spans="17:17" ht="12.75" customHeight="1" x14ac:dyDescent="0.2">
      <c r="Q338" s="14"/>
    </row>
    <row r="339" spans="17:17" ht="12.75" customHeight="1" x14ac:dyDescent="0.2">
      <c r="Q339" s="14"/>
    </row>
    <row r="340" spans="17:17" ht="12.75" customHeight="1" x14ac:dyDescent="0.2">
      <c r="Q340" s="14"/>
    </row>
    <row r="341" spans="17:17" ht="12.75" customHeight="1" x14ac:dyDescent="0.2">
      <c r="Q341" s="14"/>
    </row>
    <row r="342" spans="17:17" ht="12.75" customHeight="1" x14ac:dyDescent="0.2">
      <c r="Q342" s="14"/>
    </row>
    <row r="343" spans="17:17" ht="12.75" customHeight="1" x14ac:dyDescent="0.2">
      <c r="Q343" s="14"/>
    </row>
    <row r="344" spans="17:17" ht="12.75" customHeight="1" x14ac:dyDescent="0.2">
      <c r="Q344" s="14"/>
    </row>
    <row r="345" spans="17:17" ht="12.75" customHeight="1" x14ac:dyDescent="0.2">
      <c r="Q345" s="14"/>
    </row>
    <row r="346" spans="17:17" ht="12.75" customHeight="1" x14ac:dyDescent="0.2">
      <c r="Q346" s="14"/>
    </row>
    <row r="347" spans="17:17" ht="12.75" customHeight="1" x14ac:dyDescent="0.2">
      <c r="Q347" s="14"/>
    </row>
    <row r="348" spans="17:17" ht="12.75" customHeight="1" x14ac:dyDescent="0.2">
      <c r="Q348" s="14"/>
    </row>
    <row r="349" spans="17:17" ht="12.75" customHeight="1" x14ac:dyDescent="0.2">
      <c r="Q349" s="14"/>
    </row>
    <row r="350" spans="17:17" ht="12.75" customHeight="1" x14ac:dyDescent="0.2">
      <c r="Q350" s="14"/>
    </row>
    <row r="351" spans="17:17" ht="12.75" customHeight="1" x14ac:dyDescent="0.2">
      <c r="Q351" s="14"/>
    </row>
    <row r="352" spans="17:17" ht="12.75" customHeight="1" x14ac:dyDescent="0.2">
      <c r="Q352" s="14"/>
    </row>
    <row r="353" spans="17:17" ht="12.75" customHeight="1" x14ac:dyDescent="0.2">
      <c r="Q353" s="14"/>
    </row>
    <row r="354" spans="17:17" ht="12.75" customHeight="1" x14ac:dyDescent="0.2">
      <c r="Q354" s="14"/>
    </row>
    <row r="355" spans="17:17" ht="12.75" customHeight="1" x14ac:dyDescent="0.2">
      <c r="Q355" s="14"/>
    </row>
    <row r="356" spans="17:17" ht="12.75" customHeight="1" x14ac:dyDescent="0.2">
      <c r="Q356" s="14"/>
    </row>
    <row r="357" spans="17:17" ht="12.75" customHeight="1" x14ac:dyDescent="0.2">
      <c r="Q357" s="14"/>
    </row>
    <row r="358" spans="17:17" ht="12.75" customHeight="1" x14ac:dyDescent="0.2">
      <c r="Q358" s="14"/>
    </row>
    <row r="359" spans="17:17" ht="12.75" customHeight="1" x14ac:dyDescent="0.2">
      <c r="Q359" s="14"/>
    </row>
    <row r="360" spans="17:17" ht="12.75" customHeight="1" x14ac:dyDescent="0.2">
      <c r="Q360" s="14"/>
    </row>
    <row r="361" spans="17:17" ht="12.75" customHeight="1" x14ac:dyDescent="0.2">
      <c r="Q361" s="14"/>
    </row>
    <row r="362" spans="17:17" ht="12.75" customHeight="1" x14ac:dyDescent="0.2">
      <c r="Q362" s="14"/>
    </row>
    <row r="363" spans="17:17" ht="12.75" customHeight="1" x14ac:dyDescent="0.2">
      <c r="Q363" s="14"/>
    </row>
    <row r="364" spans="17:17" ht="12.75" customHeight="1" x14ac:dyDescent="0.2">
      <c r="Q364" s="14"/>
    </row>
    <row r="365" spans="17:17" ht="12.75" customHeight="1" x14ac:dyDescent="0.2">
      <c r="Q365" s="14"/>
    </row>
    <row r="366" spans="17:17" ht="12.75" customHeight="1" x14ac:dyDescent="0.2">
      <c r="Q366" s="14"/>
    </row>
    <row r="367" spans="17:17" ht="12.75" customHeight="1" x14ac:dyDescent="0.2">
      <c r="Q367" s="14"/>
    </row>
    <row r="368" spans="17:17" ht="12.75" customHeight="1" x14ac:dyDescent="0.2">
      <c r="Q368" s="14"/>
    </row>
    <row r="369" spans="17:17" ht="12.75" customHeight="1" x14ac:dyDescent="0.2">
      <c r="Q369" s="14"/>
    </row>
    <row r="370" spans="17:17" ht="12.75" customHeight="1" x14ac:dyDescent="0.2">
      <c r="Q370" s="14"/>
    </row>
    <row r="371" spans="17:17" ht="12.75" customHeight="1" x14ac:dyDescent="0.2">
      <c r="Q371" s="14"/>
    </row>
    <row r="372" spans="17:17" ht="12.75" customHeight="1" x14ac:dyDescent="0.2">
      <c r="Q372" s="14"/>
    </row>
    <row r="373" spans="17:17" ht="12.75" customHeight="1" x14ac:dyDescent="0.2">
      <c r="Q373" s="14"/>
    </row>
    <row r="374" spans="17:17" ht="12.75" customHeight="1" x14ac:dyDescent="0.2">
      <c r="Q374" s="14"/>
    </row>
    <row r="375" spans="17:17" ht="12.75" customHeight="1" x14ac:dyDescent="0.2">
      <c r="Q375" s="14"/>
    </row>
    <row r="376" spans="17:17" ht="12.75" customHeight="1" x14ac:dyDescent="0.2">
      <c r="Q376" s="14"/>
    </row>
    <row r="377" spans="17:17" ht="12.75" customHeight="1" x14ac:dyDescent="0.2">
      <c r="Q377" s="14"/>
    </row>
    <row r="378" spans="17:17" ht="12.75" customHeight="1" x14ac:dyDescent="0.2">
      <c r="Q378" s="14"/>
    </row>
    <row r="379" spans="17:17" ht="12.75" customHeight="1" x14ac:dyDescent="0.2">
      <c r="Q379" s="14"/>
    </row>
    <row r="380" spans="17:17" ht="12.75" customHeight="1" x14ac:dyDescent="0.2">
      <c r="Q380" s="14"/>
    </row>
    <row r="381" spans="17:17" ht="12.75" customHeight="1" x14ac:dyDescent="0.2">
      <c r="Q381" s="14"/>
    </row>
    <row r="382" spans="17:17" ht="12.75" customHeight="1" x14ac:dyDescent="0.2">
      <c r="Q382" s="14"/>
    </row>
    <row r="383" spans="17:17" ht="12.75" customHeight="1" x14ac:dyDescent="0.2">
      <c r="Q383" s="14"/>
    </row>
    <row r="384" spans="17:17" ht="12.75" customHeight="1" x14ac:dyDescent="0.2">
      <c r="Q384" s="14"/>
    </row>
    <row r="385" spans="17:17" ht="12.75" customHeight="1" x14ac:dyDescent="0.2">
      <c r="Q385" s="14"/>
    </row>
    <row r="386" spans="17:17" ht="12.75" customHeight="1" x14ac:dyDescent="0.2">
      <c r="Q386" s="14"/>
    </row>
    <row r="387" spans="17:17" ht="12.75" customHeight="1" x14ac:dyDescent="0.2">
      <c r="Q387" s="14"/>
    </row>
    <row r="388" spans="17:17" ht="12.75" customHeight="1" x14ac:dyDescent="0.2">
      <c r="Q388" s="14"/>
    </row>
    <row r="389" spans="17:17" ht="12.75" customHeight="1" x14ac:dyDescent="0.2">
      <c r="Q389" s="14"/>
    </row>
    <row r="390" spans="17:17" ht="12.75" customHeight="1" x14ac:dyDescent="0.2">
      <c r="Q390" s="14"/>
    </row>
    <row r="391" spans="17:17" ht="12.75" customHeight="1" x14ac:dyDescent="0.2">
      <c r="Q391" s="14"/>
    </row>
    <row r="392" spans="17:17" ht="12.75" customHeight="1" x14ac:dyDescent="0.2">
      <c r="Q392" s="14"/>
    </row>
    <row r="393" spans="17:17" ht="12.75" customHeight="1" x14ac:dyDescent="0.2">
      <c r="Q393" s="14"/>
    </row>
    <row r="394" spans="17:17" ht="12.75" customHeight="1" x14ac:dyDescent="0.2">
      <c r="Q394" s="14"/>
    </row>
    <row r="395" spans="17:17" ht="12.75" customHeight="1" x14ac:dyDescent="0.2">
      <c r="Q395" s="14"/>
    </row>
    <row r="396" spans="17:17" ht="12.75" customHeight="1" x14ac:dyDescent="0.2">
      <c r="Q396" s="14"/>
    </row>
    <row r="397" spans="17:17" ht="12.75" customHeight="1" x14ac:dyDescent="0.2">
      <c r="Q397" s="14"/>
    </row>
    <row r="398" spans="17:17" ht="12.75" customHeight="1" x14ac:dyDescent="0.2">
      <c r="Q398" s="14"/>
    </row>
    <row r="399" spans="17:17" ht="12.75" customHeight="1" x14ac:dyDescent="0.2">
      <c r="Q399" s="14"/>
    </row>
    <row r="400" spans="17:17" ht="12.75" customHeight="1" x14ac:dyDescent="0.2">
      <c r="Q400" s="14"/>
    </row>
    <row r="401" spans="17:17" ht="12.75" customHeight="1" x14ac:dyDescent="0.2">
      <c r="Q401" s="14"/>
    </row>
    <row r="402" spans="17:17" ht="12.75" customHeight="1" x14ac:dyDescent="0.2">
      <c r="Q402" s="14"/>
    </row>
    <row r="403" spans="17:17" ht="12.75" customHeight="1" x14ac:dyDescent="0.2">
      <c r="Q403" s="14"/>
    </row>
    <row r="404" spans="17:17" ht="12.75" customHeight="1" x14ac:dyDescent="0.2">
      <c r="Q404" s="14"/>
    </row>
    <row r="405" spans="17:17" ht="12.75" customHeight="1" x14ac:dyDescent="0.2">
      <c r="Q405" s="14"/>
    </row>
    <row r="406" spans="17:17" ht="12.75" customHeight="1" x14ac:dyDescent="0.2">
      <c r="Q406" s="14"/>
    </row>
    <row r="407" spans="17:17" ht="12.75" customHeight="1" x14ac:dyDescent="0.2">
      <c r="Q407" s="14"/>
    </row>
    <row r="408" spans="17:17" ht="12.75" customHeight="1" x14ac:dyDescent="0.2">
      <c r="Q408" s="14"/>
    </row>
    <row r="409" spans="17:17" ht="12.75" customHeight="1" x14ac:dyDescent="0.2">
      <c r="Q409" s="14"/>
    </row>
    <row r="410" spans="17:17" ht="12.75" customHeight="1" x14ac:dyDescent="0.2">
      <c r="Q410" s="14"/>
    </row>
    <row r="411" spans="17:17" ht="12.75" customHeight="1" x14ac:dyDescent="0.2">
      <c r="Q411" s="14"/>
    </row>
    <row r="412" spans="17:17" ht="12.75" customHeight="1" x14ac:dyDescent="0.2">
      <c r="Q412" s="14"/>
    </row>
    <row r="413" spans="17:17" ht="12.75" customHeight="1" x14ac:dyDescent="0.2">
      <c r="Q413" s="14"/>
    </row>
    <row r="414" spans="17:17" ht="12.75" customHeight="1" x14ac:dyDescent="0.2">
      <c r="Q414" s="14"/>
    </row>
    <row r="415" spans="17:17" ht="12.75" customHeight="1" x14ac:dyDescent="0.2">
      <c r="Q415" s="14"/>
    </row>
    <row r="416" spans="17:17" ht="12.75" customHeight="1" x14ac:dyDescent="0.2">
      <c r="Q416" s="14"/>
    </row>
    <row r="417" spans="17:17" ht="12.75" customHeight="1" x14ac:dyDescent="0.2">
      <c r="Q417" s="14"/>
    </row>
    <row r="418" spans="17:17" ht="12.75" customHeight="1" x14ac:dyDescent="0.2">
      <c r="Q418" s="14"/>
    </row>
    <row r="419" spans="17:17" ht="12.75" customHeight="1" x14ac:dyDescent="0.2">
      <c r="Q419" s="14"/>
    </row>
    <row r="420" spans="17:17" ht="12.75" customHeight="1" x14ac:dyDescent="0.2">
      <c r="Q420" s="14"/>
    </row>
    <row r="421" spans="17:17" ht="12.75" customHeight="1" x14ac:dyDescent="0.2">
      <c r="Q421" s="14"/>
    </row>
    <row r="422" spans="17:17" ht="12.75" customHeight="1" x14ac:dyDescent="0.2">
      <c r="Q422" s="14"/>
    </row>
    <row r="423" spans="17:17" ht="12.75" customHeight="1" x14ac:dyDescent="0.2">
      <c r="Q423" s="14"/>
    </row>
    <row r="424" spans="17:17" ht="12.75" customHeight="1" x14ac:dyDescent="0.2">
      <c r="Q424" s="14"/>
    </row>
    <row r="425" spans="17:17" ht="12.75" customHeight="1" x14ac:dyDescent="0.2">
      <c r="Q425" s="14"/>
    </row>
    <row r="426" spans="17:17" ht="12.75" customHeight="1" x14ac:dyDescent="0.2">
      <c r="Q426" s="14"/>
    </row>
    <row r="427" spans="17:17" ht="12.75" customHeight="1" x14ac:dyDescent="0.2">
      <c r="Q427" s="14"/>
    </row>
    <row r="428" spans="17:17" ht="12.75" customHeight="1" x14ac:dyDescent="0.2">
      <c r="Q428" s="14"/>
    </row>
    <row r="429" spans="17:17" ht="12.75" customHeight="1" x14ac:dyDescent="0.2">
      <c r="Q429" s="14"/>
    </row>
    <row r="430" spans="17:17" ht="12.75" customHeight="1" x14ac:dyDescent="0.2">
      <c r="Q430" s="14"/>
    </row>
    <row r="431" spans="17:17" ht="12.75" customHeight="1" x14ac:dyDescent="0.2">
      <c r="Q431" s="14"/>
    </row>
    <row r="432" spans="17:17" ht="12.75" customHeight="1" x14ac:dyDescent="0.2">
      <c r="Q432" s="14"/>
    </row>
    <row r="433" spans="17:17" ht="12.75" customHeight="1" x14ac:dyDescent="0.2">
      <c r="Q433" s="14"/>
    </row>
    <row r="434" spans="17:17" ht="12.75" customHeight="1" x14ac:dyDescent="0.2">
      <c r="Q434" s="14"/>
    </row>
    <row r="435" spans="17:17" ht="12.75" customHeight="1" x14ac:dyDescent="0.2">
      <c r="Q435" s="14"/>
    </row>
    <row r="436" spans="17:17" ht="12.75" customHeight="1" x14ac:dyDescent="0.2">
      <c r="Q436" s="14"/>
    </row>
    <row r="437" spans="17:17" ht="12.75" customHeight="1" x14ac:dyDescent="0.2">
      <c r="Q437" s="14"/>
    </row>
    <row r="438" spans="17:17" ht="12.75" customHeight="1" x14ac:dyDescent="0.2">
      <c r="Q438" s="14"/>
    </row>
    <row r="439" spans="17:17" ht="12.75" customHeight="1" x14ac:dyDescent="0.2">
      <c r="Q439" s="14"/>
    </row>
    <row r="440" spans="17:17" ht="12.75" customHeight="1" x14ac:dyDescent="0.2">
      <c r="Q440" s="14"/>
    </row>
    <row r="441" spans="17:17" ht="12.75" customHeight="1" x14ac:dyDescent="0.2">
      <c r="Q441" s="14"/>
    </row>
    <row r="442" spans="17:17" ht="12.75" customHeight="1" x14ac:dyDescent="0.2">
      <c r="Q442" s="14"/>
    </row>
    <row r="443" spans="17:17" ht="12.75" customHeight="1" x14ac:dyDescent="0.2">
      <c r="Q443" s="14"/>
    </row>
    <row r="444" spans="17:17" ht="12.75" customHeight="1" x14ac:dyDescent="0.2">
      <c r="Q444" s="14"/>
    </row>
    <row r="445" spans="17:17" ht="12.75" customHeight="1" x14ac:dyDescent="0.2">
      <c r="Q445" s="14"/>
    </row>
    <row r="446" spans="17:17" ht="12.75" customHeight="1" x14ac:dyDescent="0.2">
      <c r="Q446" s="14"/>
    </row>
    <row r="447" spans="17:17" ht="12.75" customHeight="1" x14ac:dyDescent="0.2">
      <c r="Q447" s="14"/>
    </row>
    <row r="448" spans="17:17" ht="12.75" customHeight="1" x14ac:dyDescent="0.2">
      <c r="Q448" s="14"/>
    </row>
    <row r="449" spans="17:17" ht="12.75" customHeight="1" x14ac:dyDescent="0.2">
      <c r="Q449" s="14"/>
    </row>
    <row r="450" spans="17:17" ht="12.75" customHeight="1" x14ac:dyDescent="0.2">
      <c r="Q450" s="14"/>
    </row>
    <row r="451" spans="17:17" ht="12.75" customHeight="1" x14ac:dyDescent="0.2">
      <c r="Q451" s="14"/>
    </row>
    <row r="452" spans="17:17" ht="12.75" customHeight="1" x14ac:dyDescent="0.2">
      <c r="Q452" s="14"/>
    </row>
    <row r="453" spans="17:17" ht="12.75" customHeight="1" x14ac:dyDescent="0.2">
      <c r="Q453" s="14"/>
    </row>
    <row r="454" spans="17:17" ht="12.75" customHeight="1" x14ac:dyDescent="0.2">
      <c r="Q454" s="14"/>
    </row>
    <row r="455" spans="17:17" ht="12.75" customHeight="1" x14ac:dyDescent="0.2">
      <c r="Q455" s="14"/>
    </row>
    <row r="456" spans="17:17" ht="12.75" customHeight="1" x14ac:dyDescent="0.2">
      <c r="Q456" s="14"/>
    </row>
    <row r="457" spans="17:17" ht="12.75" customHeight="1" x14ac:dyDescent="0.2">
      <c r="Q457" s="14"/>
    </row>
    <row r="458" spans="17:17" ht="12.75" customHeight="1" x14ac:dyDescent="0.2">
      <c r="Q458" s="14"/>
    </row>
    <row r="459" spans="17:17" ht="12.75" customHeight="1" x14ac:dyDescent="0.2">
      <c r="Q459" s="14"/>
    </row>
    <row r="460" spans="17:17" ht="12.75" customHeight="1" x14ac:dyDescent="0.2">
      <c r="Q460" s="14"/>
    </row>
    <row r="461" spans="17:17" ht="12.75" customHeight="1" x14ac:dyDescent="0.2">
      <c r="Q461" s="14"/>
    </row>
    <row r="462" spans="17:17" ht="12.75" customHeight="1" x14ac:dyDescent="0.2">
      <c r="Q462" s="14"/>
    </row>
    <row r="463" spans="17:17" ht="12.75" customHeight="1" x14ac:dyDescent="0.2">
      <c r="Q463" s="14"/>
    </row>
    <row r="464" spans="17:17" ht="12.75" customHeight="1" x14ac:dyDescent="0.2">
      <c r="Q464" s="14"/>
    </row>
    <row r="465" spans="17:17" ht="12.75" customHeight="1" x14ac:dyDescent="0.2">
      <c r="Q465" s="14"/>
    </row>
    <row r="466" spans="17:17" ht="12.75" customHeight="1" x14ac:dyDescent="0.2">
      <c r="Q466" s="14"/>
    </row>
    <row r="467" spans="17:17" ht="12.75" customHeight="1" x14ac:dyDescent="0.2">
      <c r="Q467" s="14"/>
    </row>
    <row r="468" spans="17:17" ht="12.75" customHeight="1" x14ac:dyDescent="0.2">
      <c r="Q468" s="14"/>
    </row>
    <row r="469" spans="17:17" ht="12.75" customHeight="1" x14ac:dyDescent="0.2">
      <c r="Q469" s="14"/>
    </row>
    <row r="470" spans="17:17" ht="12.75" customHeight="1" x14ac:dyDescent="0.2">
      <c r="Q470" s="14"/>
    </row>
    <row r="471" spans="17:17" ht="12.75" customHeight="1" x14ac:dyDescent="0.2">
      <c r="Q471" s="14"/>
    </row>
    <row r="472" spans="17:17" ht="12.75" customHeight="1" x14ac:dyDescent="0.2">
      <c r="Q472" s="14"/>
    </row>
    <row r="473" spans="17:17" ht="12.75" customHeight="1" x14ac:dyDescent="0.2">
      <c r="Q473" s="14"/>
    </row>
    <row r="474" spans="17:17" ht="12.75" customHeight="1" x14ac:dyDescent="0.2">
      <c r="Q474" s="14"/>
    </row>
    <row r="475" spans="17:17" ht="12.75" customHeight="1" x14ac:dyDescent="0.2">
      <c r="Q475" s="14"/>
    </row>
    <row r="476" spans="17:17" ht="12.75" customHeight="1" x14ac:dyDescent="0.2">
      <c r="Q476" s="14"/>
    </row>
    <row r="477" spans="17:17" ht="12.75" customHeight="1" x14ac:dyDescent="0.2">
      <c r="Q477" s="14"/>
    </row>
    <row r="478" spans="17:17" ht="12.75" customHeight="1" x14ac:dyDescent="0.2">
      <c r="Q478" s="14"/>
    </row>
    <row r="479" spans="17:17" ht="12.75" customHeight="1" x14ac:dyDescent="0.2">
      <c r="Q479" s="14"/>
    </row>
    <row r="480" spans="17:17" ht="12.75" customHeight="1" x14ac:dyDescent="0.2">
      <c r="Q480" s="14"/>
    </row>
    <row r="481" spans="17:17" ht="12.75" customHeight="1" x14ac:dyDescent="0.2">
      <c r="Q481" s="14"/>
    </row>
    <row r="482" spans="17:17" ht="12.75" customHeight="1" x14ac:dyDescent="0.2">
      <c r="Q482" s="14"/>
    </row>
    <row r="483" spans="17:17" ht="12.75" customHeight="1" x14ac:dyDescent="0.2">
      <c r="Q483" s="14"/>
    </row>
    <row r="484" spans="17:17" ht="12.75" customHeight="1" x14ac:dyDescent="0.2">
      <c r="Q484" s="14"/>
    </row>
    <row r="485" spans="17:17" ht="12.75" customHeight="1" x14ac:dyDescent="0.2">
      <c r="Q485" s="14"/>
    </row>
    <row r="486" spans="17:17" ht="12.75" customHeight="1" x14ac:dyDescent="0.2">
      <c r="Q486" s="14"/>
    </row>
    <row r="487" spans="17:17" ht="12.75" customHeight="1" x14ac:dyDescent="0.2">
      <c r="Q487" s="14"/>
    </row>
    <row r="488" spans="17:17" ht="12.75" customHeight="1" x14ac:dyDescent="0.2">
      <c r="Q488" s="14"/>
    </row>
    <row r="489" spans="17:17" ht="12.75" customHeight="1" x14ac:dyDescent="0.2">
      <c r="Q489" s="14"/>
    </row>
    <row r="490" spans="17:17" ht="12.75" customHeight="1" x14ac:dyDescent="0.2">
      <c r="Q490" s="14"/>
    </row>
    <row r="491" spans="17:17" ht="12.75" customHeight="1" x14ac:dyDescent="0.2">
      <c r="Q491" s="14"/>
    </row>
    <row r="492" spans="17:17" ht="12.75" customHeight="1" x14ac:dyDescent="0.2">
      <c r="Q492" s="14"/>
    </row>
    <row r="493" spans="17:17" ht="12.75" customHeight="1" x14ac:dyDescent="0.2">
      <c r="Q493" s="14"/>
    </row>
    <row r="494" spans="17:17" ht="12.75" customHeight="1" x14ac:dyDescent="0.2">
      <c r="Q494" s="14"/>
    </row>
    <row r="495" spans="17:17" ht="12.75" customHeight="1" x14ac:dyDescent="0.2">
      <c r="Q495" s="14"/>
    </row>
    <row r="496" spans="17:17" ht="12.75" customHeight="1" x14ac:dyDescent="0.2">
      <c r="Q496" s="14"/>
    </row>
    <row r="497" spans="17:17" ht="12.75" customHeight="1" x14ac:dyDescent="0.2">
      <c r="Q497" s="14"/>
    </row>
    <row r="498" spans="17:17" ht="12.75" customHeight="1" x14ac:dyDescent="0.2">
      <c r="Q498" s="14"/>
    </row>
    <row r="499" spans="17:17" ht="12.75" customHeight="1" x14ac:dyDescent="0.2">
      <c r="Q499" s="14"/>
    </row>
    <row r="500" spans="17:17" ht="12.75" customHeight="1" x14ac:dyDescent="0.2">
      <c r="Q500" s="14"/>
    </row>
    <row r="501" spans="17:17" ht="12.75" customHeight="1" x14ac:dyDescent="0.2">
      <c r="Q501" s="14"/>
    </row>
    <row r="502" spans="17:17" ht="12.75" customHeight="1" x14ac:dyDescent="0.2">
      <c r="Q502" s="14"/>
    </row>
    <row r="503" spans="17:17" ht="12.75" customHeight="1" x14ac:dyDescent="0.2">
      <c r="Q503" s="14"/>
    </row>
    <row r="504" spans="17:17" ht="12.75" customHeight="1" x14ac:dyDescent="0.2">
      <c r="Q504" s="14"/>
    </row>
    <row r="505" spans="17:17" ht="12.75" customHeight="1" x14ac:dyDescent="0.2">
      <c r="Q505" s="14"/>
    </row>
    <row r="506" spans="17:17" ht="12.75" customHeight="1" x14ac:dyDescent="0.2">
      <c r="Q506" s="14"/>
    </row>
    <row r="507" spans="17:17" ht="12.75" customHeight="1" x14ac:dyDescent="0.2">
      <c r="Q507" s="14"/>
    </row>
    <row r="508" spans="17:17" ht="12.75" customHeight="1" x14ac:dyDescent="0.2">
      <c r="Q508" s="14"/>
    </row>
    <row r="509" spans="17:17" ht="12.75" customHeight="1" x14ac:dyDescent="0.2">
      <c r="Q509" s="14"/>
    </row>
    <row r="510" spans="17:17" ht="12.75" customHeight="1" x14ac:dyDescent="0.2">
      <c r="Q510" s="14"/>
    </row>
    <row r="511" spans="17:17" ht="12.75" customHeight="1" x14ac:dyDescent="0.2">
      <c r="Q511" s="14"/>
    </row>
    <row r="512" spans="17:17" ht="12.75" customHeight="1" x14ac:dyDescent="0.2">
      <c r="Q512" s="14"/>
    </row>
    <row r="513" spans="17:17" ht="12.75" customHeight="1" x14ac:dyDescent="0.2">
      <c r="Q513" s="14"/>
    </row>
    <row r="514" spans="17:17" ht="12.75" customHeight="1" x14ac:dyDescent="0.2">
      <c r="Q514" s="14"/>
    </row>
    <row r="515" spans="17:17" ht="12.75" customHeight="1" x14ac:dyDescent="0.2">
      <c r="Q515" s="14"/>
    </row>
    <row r="516" spans="17:17" ht="12.75" customHeight="1" x14ac:dyDescent="0.2">
      <c r="Q516" s="14"/>
    </row>
    <row r="517" spans="17:17" ht="12.75" customHeight="1" x14ac:dyDescent="0.2">
      <c r="Q517" s="14"/>
    </row>
    <row r="518" spans="17:17" ht="12.75" customHeight="1" x14ac:dyDescent="0.2">
      <c r="Q518" s="14"/>
    </row>
    <row r="519" spans="17:17" ht="12.75" customHeight="1" x14ac:dyDescent="0.2">
      <c r="Q519" s="14"/>
    </row>
    <row r="520" spans="17:17" ht="12.75" customHeight="1" x14ac:dyDescent="0.2">
      <c r="Q520" s="14"/>
    </row>
    <row r="521" spans="17:17" ht="12.75" customHeight="1" x14ac:dyDescent="0.2">
      <c r="Q521" s="14"/>
    </row>
    <row r="522" spans="17:17" ht="12.75" customHeight="1" x14ac:dyDescent="0.2">
      <c r="Q522" s="14"/>
    </row>
    <row r="523" spans="17:17" ht="12.75" customHeight="1" x14ac:dyDescent="0.2">
      <c r="Q523" s="14"/>
    </row>
    <row r="524" spans="17:17" ht="12.75" customHeight="1" x14ac:dyDescent="0.2">
      <c r="Q524" s="14"/>
    </row>
    <row r="525" spans="17:17" ht="12.75" customHeight="1" x14ac:dyDescent="0.2">
      <c r="Q525" s="14"/>
    </row>
    <row r="526" spans="17:17" ht="12.75" customHeight="1" x14ac:dyDescent="0.2">
      <c r="Q526" s="14"/>
    </row>
    <row r="527" spans="17:17" ht="12.75" customHeight="1" x14ac:dyDescent="0.2">
      <c r="Q527" s="14"/>
    </row>
    <row r="528" spans="17:17" ht="12.75" customHeight="1" x14ac:dyDescent="0.2">
      <c r="Q528" s="14"/>
    </row>
    <row r="529" spans="17:17" ht="12.75" customHeight="1" x14ac:dyDescent="0.2">
      <c r="Q529" s="14"/>
    </row>
    <row r="530" spans="17:17" ht="12.75" customHeight="1" x14ac:dyDescent="0.2">
      <c r="Q530" s="14"/>
    </row>
    <row r="531" spans="17:17" ht="12.75" customHeight="1" x14ac:dyDescent="0.2">
      <c r="Q531" s="14"/>
    </row>
    <row r="532" spans="17:17" ht="12.75" customHeight="1" x14ac:dyDescent="0.2">
      <c r="Q532" s="14"/>
    </row>
    <row r="533" spans="17:17" ht="12.75" customHeight="1" x14ac:dyDescent="0.2">
      <c r="Q533" s="14"/>
    </row>
    <row r="534" spans="17:17" ht="12.75" customHeight="1" x14ac:dyDescent="0.2">
      <c r="Q534" s="14"/>
    </row>
    <row r="535" spans="17:17" ht="12.75" customHeight="1" x14ac:dyDescent="0.2">
      <c r="Q535" s="14"/>
    </row>
    <row r="536" spans="17:17" ht="12.75" customHeight="1" x14ac:dyDescent="0.2">
      <c r="Q536" s="14"/>
    </row>
    <row r="537" spans="17:17" ht="12.75" customHeight="1" x14ac:dyDescent="0.2">
      <c r="Q537" s="14"/>
    </row>
    <row r="538" spans="17:17" ht="12.75" customHeight="1" x14ac:dyDescent="0.2">
      <c r="Q538" s="14"/>
    </row>
    <row r="539" spans="17:17" ht="12.75" customHeight="1" x14ac:dyDescent="0.2">
      <c r="Q539" s="14"/>
    </row>
    <row r="540" spans="17:17" ht="12.75" customHeight="1" x14ac:dyDescent="0.2">
      <c r="Q540" s="14"/>
    </row>
    <row r="541" spans="17:17" ht="12.75" customHeight="1" x14ac:dyDescent="0.2">
      <c r="Q541" s="14"/>
    </row>
    <row r="542" spans="17:17" ht="12.75" customHeight="1" x14ac:dyDescent="0.2">
      <c r="Q542" s="14"/>
    </row>
    <row r="543" spans="17:17" ht="12.75" customHeight="1" x14ac:dyDescent="0.2">
      <c r="Q543" s="14"/>
    </row>
    <row r="544" spans="17:17" ht="12.75" customHeight="1" x14ac:dyDescent="0.2">
      <c r="Q544" s="14"/>
    </row>
    <row r="545" spans="17:17" ht="12.75" customHeight="1" x14ac:dyDescent="0.2">
      <c r="Q545" s="14"/>
    </row>
    <row r="546" spans="17:17" ht="12.75" customHeight="1" x14ac:dyDescent="0.2">
      <c r="Q546" s="14"/>
    </row>
    <row r="547" spans="17:17" ht="12.75" customHeight="1" x14ac:dyDescent="0.2">
      <c r="Q547" s="14"/>
    </row>
    <row r="548" spans="17:17" ht="12.75" customHeight="1" x14ac:dyDescent="0.2">
      <c r="Q548" s="14"/>
    </row>
    <row r="549" spans="17:17" ht="12.75" customHeight="1" x14ac:dyDescent="0.2">
      <c r="Q549" s="14"/>
    </row>
    <row r="550" spans="17:17" ht="12.75" customHeight="1" x14ac:dyDescent="0.2">
      <c r="Q550" s="14"/>
    </row>
    <row r="551" spans="17:17" ht="12.75" customHeight="1" x14ac:dyDescent="0.2">
      <c r="Q551" s="14"/>
    </row>
    <row r="552" spans="17:17" ht="12.75" customHeight="1" x14ac:dyDescent="0.2">
      <c r="Q552" s="14"/>
    </row>
    <row r="553" spans="17:17" ht="12.75" customHeight="1" x14ac:dyDescent="0.2">
      <c r="Q553" s="14"/>
    </row>
    <row r="554" spans="17:17" ht="12.75" customHeight="1" x14ac:dyDescent="0.2">
      <c r="Q554" s="14"/>
    </row>
    <row r="555" spans="17:17" ht="12.75" customHeight="1" x14ac:dyDescent="0.2">
      <c r="Q555" s="14"/>
    </row>
    <row r="556" spans="17:17" ht="12.75" customHeight="1" x14ac:dyDescent="0.2">
      <c r="Q556" s="14"/>
    </row>
    <row r="557" spans="17:17" ht="12.75" customHeight="1" x14ac:dyDescent="0.2">
      <c r="Q557" s="14"/>
    </row>
    <row r="558" spans="17:17" ht="12.75" customHeight="1" x14ac:dyDescent="0.2">
      <c r="Q558" s="14"/>
    </row>
    <row r="559" spans="17:17" ht="12.75" customHeight="1" x14ac:dyDescent="0.2">
      <c r="Q559" s="14"/>
    </row>
    <row r="560" spans="17:17" ht="12.75" customHeight="1" x14ac:dyDescent="0.2">
      <c r="Q560" s="14"/>
    </row>
    <row r="561" spans="17:17" ht="12.75" customHeight="1" x14ac:dyDescent="0.2">
      <c r="Q561" s="14"/>
    </row>
    <row r="562" spans="17:17" ht="12.75" customHeight="1" x14ac:dyDescent="0.2">
      <c r="Q562" s="14"/>
    </row>
    <row r="563" spans="17:17" ht="12.75" customHeight="1" x14ac:dyDescent="0.2">
      <c r="Q563" s="14"/>
    </row>
    <row r="564" spans="17:17" ht="12.75" customHeight="1" x14ac:dyDescent="0.2">
      <c r="Q564" s="14"/>
    </row>
    <row r="565" spans="17:17" ht="12.75" customHeight="1" x14ac:dyDescent="0.2">
      <c r="Q565" s="14"/>
    </row>
    <row r="566" spans="17:17" ht="12.75" customHeight="1" x14ac:dyDescent="0.2">
      <c r="Q566" s="14"/>
    </row>
    <row r="567" spans="17:17" ht="12.75" customHeight="1" x14ac:dyDescent="0.2">
      <c r="Q567" s="14"/>
    </row>
    <row r="568" spans="17:17" ht="12.75" customHeight="1" x14ac:dyDescent="0.2">
      <c r="Q568" s="14"/>
    </row>
    <row r="569" spans="17:17" ht="12.75" customHeight="1" x14ac:dyDescent="0.2">
      <c r="Q569" s="14"/>
    </row>
    <row r="570" spans="17:17" ht="12.75" customHeight="1" x14ac:dyDescent="0.2">
      <c r="Q570" s="14"/>
    </row>
    <row r="571" spans="17:17" ht="12.75" customHeight="1" x14ac:dyDescent="0.2">
      <c r="Q571" s="14"/>
    </row>
    <row r="572" spans="17:17" ht="12.75" customHeight="1" x14ac:dyDescent="0.2">
      <c r="Q572" s="14"/>
    </row>
    <row r="573" spans="17:17" ht="12.75" customHeight="1" x14ac:dyDescent="0.2">
      <c r="Q573" s="14"/>
    </row>
    <row r="574" spans="17:17" ht="12.75" customHeight="1" x14ac:dyDescent="0.2">
      <c r="Q574" s="14"/>
    </row>
    <row r="575" spans="17:17" ht="12.75" customHeight="1" x14ac:dyDescent="0.2">
      <c r="Q575" s="14"/>
    </row>
    <row r="576" spans="17:17" ht="12.75" customHeight="1" x14ac:dyDescent="0.2">
      <c r="Q576" s="14"/>
    </row>
    <row r="577" spans="17:17" ht="12.75" customHeight="1" x14ac:dyDescent="0.2">
      <c r="Q577" s="14"/>
    </row>
    <row r="578" spans="17:17" ht="12.75" customHeight="1" x14ac:dyDescent="0.2">
      <c r="Q578" s="14"/>
    </row>
    <row r="579" spans="17:17" ht="12.75" customHeight="1" x14ac:dyDescent="0.2">
      <c r="Q579" s="14"/>
    </row>
    <row r="580" spans="17:17" ht="12.75" customHeight="1" x14ac:dyDescent="0.2">
      <c r="Q580" s="14"/>
    </row>
    <row r="581" spans="17:17" ht="12.75" customHeight="1" x14ac:dyDescent="0.2">
      <c r="Q581" s="14"/>
    </row>
    <row r="582" spans="17:17" ht="12.75" customHeight="1" x14ac:dyDescent="0.2">
      <c r="Q582" s="14"/>
    </row>
    <row r="583" spans="17:17" ht="12.75" customHeight="1" x14ac:dyDescent="0.2">
      <c r="Q583" s="14"/>
    </row>
    <row r="584" spans="17:17" ht="12.75" customHeight="1" x14ac:dyDescent="0.2">
      <c r="Q584" s="14"/>
    </row>
    <row r="585" spans="17:17" ht="12.75" customHeight="1" x14ac:dyDescent="0.2">
      <c r="Q585" s="14"/>
    </row>
    <row r="586" spans="17:17" ht="12.75" customHeight="1" x14ac:dyDescent="0.2">
      <c r="Q586" s="14"/>
    </row>
    <row r="587" spans="17:17" ht="12.75" customHeight="1" x14ac:dyDescent="0.2">
      <c r="Q587" s="14"/>
    </row>
    <row r="588" spans="17:17" ht="12.75" customHeight="1" x14ac:dyDescent="0.2">
      <c r="Q588" s="14"/>
    </row>
    <row r="589" spans="17:17" ht="12.75" customHeight="1" x14ac:dyDescent="0.2">
      <c r="Q589" s="14"/>
    </row>
    <row r="590" spans="17:17" ht="12.75" customHeight="1" x14ac:dyDescent="0.2">
      <c r="Q590" s="14"/>
    </row>
    <row r="591" spans="17:17" ht="12.75" customHeight="1" x14ac:dyDescent="0.2">
      <c r="Q591" s="14"/>
    </row>
    <row r="592" spans="17:17" ht="12.75" customHeight="1" x14ac:dyDescent="0.2">
      <c r="Q592" s="14"/>
    </row>
    <row r="593" spans="17:17" ht="12.75" customHeight="1" x14ac:dyDescent="0.2">
      <c r="Q593" s="14"/>
    </row>
    <row r="594" spans="17:17" ht="12.75" customHeight="1" x14ac:dyDescent="0.2">
      <c r="Q594" s="14"/>
    </row>
    <row r="595" spans="17:17" ht="12.75" customHeight="1" x14ac:dyDescent="0.2">
      <c r="Q595" s="14"/>
    </row>
    <row r="596" spans="17:17" ht="12.75" customHeight="1" x14ac:dyDescent="0.2">
      <c r="Q596" s="14"/>
    </row>
    <row r="597" spans="17:17" ht="12.75" customHeight="1" x14ac:dyDescent="0.2">
      <c r="Q597" s="14"/>
    </row>
    <row r="598" spans="17:17" ht="12.75" customHeight="1" x14ac:dyDescent="0.2">
      <c r="Q598" s="14"/>
    </row>
    <row r="599" spans="17:17" ht="12.75" customHeight="1" x14ac:dyDescent="0.2">
      <c r="Q599" s="14"/>
    </row>
    <row r="600" spans="17:17" ht="12.75" customHeight="1" x14ac:dyDescent="0.2">
      <c r="Q600" s="14"/>
    </row>
    <row r="601" spans="17:17" ht="12.75" customHeight="1" x14ac:dyDescent="0.2">
      <c r="Q601" s="14"/>
    </row>
    <row r="602" spans="17:17" ht="12.75" customHeight="1" x14ac:dyDescent="0.2">
      <c r="Q602" s="14"/>
    </row>
    <row r="603" spans="17:17" ht="12.75" customHeight="1" x14ac:dyDescent="0.2">
      <c r="Q603" s="14"/>
    </row>
    <row r="604" spans="17:17" ht="12.75" customHeight="1" x14ac:dyDescent="0.2">
      <c r="Q604" s="14"/>
    </row>
    <row r="605" spans="17:17" ht="12.75" customHeight="1" x14ac:dyDescent="0.2">
      <c r="Q605" s="14"/>
    </row>
    <row r="606" spans="17:17" ht="12.75" customHeight="1" x14ac:dyDescent="0.2">
      <c r="Q606" s="14"/>
    </row>
    <row r="607" spans="17:17" ht="12.75" customHeight="1" x14ac:dyDescent="0.2">
      <c r="Q607" s="14"/>
    </row>
    <row r="608" spans="17:17" ht="12.75" customHeight="1" x14ac:dyDescent="0.2">
      <c r="Q608" s="14"/>
    </row>
    <row r="609" spans="17:17" ht="12.75" customHeight="1" x14ac:dyDescent="0.2">
      <c r="Q609" s="14"/>
    </row>
    <row r="610" spans="17:17" ht="12.75" customHeight="1" x14ac:dyDescent="0.2">
      <c r="Q610" s="14"/>
    </row>
    <row r="611" spans="17:17" ht="12.75" customHeight="1" x14ac:dyDescent="0.2">
      <c r="Q611" s="14"/>
    </row>
    <row r="612" spans="17:17" ht="12.75" customHeight="1" x14ac:dyDescent="0.2">
      <c r="Q612" s="14"/>
    </row>
    <row r="613" spans="17:17" ht="12.75" customHeight="1" x14ac:dyDescent="0.2">
      <c r="Q613" s="14"/>
    </row>
    <row r="614" spans="17:17" ht="12.75" customHeight="1" x14ac:dyDescent="0.2">
      <c r="Q614" s="14"/>
    </row>
    <row r="615" spans="17:17" ht="12.75" customHeight="1" x14ac:dyDescent="0.2">
      <c r="Q615" s="14"/>
    </row>
    <row r="616" spans="17:17" ht="12.75" customHeight="1" x14ac:dyDescent="0.2">
      <c r="Q616" s="14"/>
    </row>
    <row r="617" spans="17:17" ht="12.75" customHeight="1" x14ac:dyDescent="0.2">
      <c r="Q617" s="14"/>
    </row>
    <row r="618" spans="17:17" ht="12.75" customHeight="1" x14ac:dyDescent="0.2">
      <c r="Q618" s="14"/>
    </row>
    <row r="619" spans="17:17" ht="12.75" customHeight="1" x14ac:dyDescent="0.2">
      <c r="Q619" s="14"/>
    </row>
    <row r="620" spans="17:17" ht="12.75" customHeight="1" x14ac:dyDescent="0.2">
      <c r="Q620" s="14"/>
    </row>
    <row r="621" spans="17:17" ht="12.75" customHeight="1" x14ac:dyDescent="0.2">
      <c r="Q621" s="14"/>
    </row>
    <row r="622" spans="17:17" ht="12.75" customHeight="1" x14ac:dyDescent="0.2">
      <c r="Q622" s="14"/>
    </row>
    <row r="623" spans="17:17" ht="12.75" customHeight="1" x14ac:dyDescent="0.2">
      <c r="Q623" s="14"/>
    </row>
    <row r="624" spans="17:17" ht="12.75" customHeight="1" x14ac:dyDescent="0.2">
      <c r="Q624" s="14"/>
    </row>
    <row r="625" spans="17:17" ht="12.75" customHeight="1" x14ac:dyDescent="0.2">
      <c r="Q625" s="14"/>
    </row>
    <row r="626" spans="17:17" ht="12.75" customHeight="1" x14ac:dyDescent="0.2">
      <c r="Q626" s="14"/>
    </row>
    <row r="627" spans="17:17" ht="12.75" customHeight="1" x14ac:dyDescent="0.2">
      <c r="Q627" s="14"/>
    </row>
    <row r="628" spans="17:17" ht="12.75" customHeight="1" x14ac:dyDescent="0.2">
      <c r="Q628" s="14"/>
    </row>
    <row r="629" spans="17:17" ht="12.75" customHeight="1" x14ac:dyDescent="0.2">
      <c r="Q629" s="14"/>
    </row>
    <row r="630" spans="17:17" ht="12.75" customHeight="1" x14ac:dyDescent="0.2">
      <c r="Q630" s="14"/>
    </row>
    <row r="631" spans="17:17" ht="12.75" customHeight="1" x14ac:dyDescent="0.2">
      <c r="Q631" s="14"/>
    </row>
    <row r="632" spans="17:17" ht="12.75" customHeight="1" x14ac:dyDescent="0.2">
      <c r="Q632" s="14"/>
    </row>
    <row r="633" spans="17:17" ht="12.75" customHeight="1" x14ac:dyDescent="0.2">
      <c r="Q633" s="14"/>
    </row>
    <row r="634" spans="17:17" ht="12.75" customHeight="1" x14ac:dyDescent="0.2">
      <c r="Q634" s="14"/>
    </row>
    <row r="635" spans="17:17" ht="12.75" customHeight="1" x14ac:dyDescent="0.2">
      <c r="Q635" s="14"/>
    </row>
    <row r="636" spans="17:17" ht="12.75" customHeight="1" x14ac:dyDescent="0.2">
      <c r="Q636" s="14"/>
    </row>
    <row r="637" spans="17:17" ht="12.75" customHeight="1" x14ac:dyDescent="0.2">
      <c r="Q637" s="14"/>
    </row>
    <row r="638" spans="17:17" ht="12.75" customHeight="1" x14ac:dyDescent="0.2">
      <c r="Q638" s="14"/>
    </row>
    <row r="639" spans="17:17" ht="12.75" customHeight="1" x14ac:dyDescent="0.2">
      <c r="Q639" s="14"/>
    </row>
    <row r="640" spans="17:17" ht="12.75" customHeight="1" x14ac:dyDescent="0.2">
      <c r="Q640" s="14"/>
    </row>
    <row r="641" spans="17:17" ht="12.75" customHeight="1" x14ac:dyDescent="0.2">
      <c r="Q641" s="14"/>
    </row>
    <row r="642" spans="17:17" ht="12.75" customHeight="1" x14ac:dyDescent="0.2">
      <c r="Q642" s="14"/>
    </row>
    <row r="643" spans="17:17" ht="12.75" customHeight="1" x14ac:dyDescent="0.2">
      <c r="Q643" s="14"/>
    </row>
    <row r="644" spans="17:17" ht="12.75" customHeight="1" x14ac:dyDescent="0.2">
      <c r="Q644" s="14"/>
    </row>
    <row r="645" spans="17:17" ht="12.75" customHeight="1" x14ac:dyDescent="0.2">
      <c r="Q645" s="14"/>
    </row>
    <row r="646" spans="17:17" ht="12.75" customHeight="1" x14ac:dyDescent="0.2">
      <c r="Q646" s="14"/>
    </row>
    <row r="647" spans="17:17" ht="12.75" customHeight="1" x14ac:dyDescent="0.2">
      <c r="Q647" s="14"/>
    </row>
    <row r="648" spans="17:17" ht="12.75" customHeight="1" x14ac:dyDescent="0.2">
      <c r="Q648" s="14"/>
    </row>
    <row r="649" spans="17:17" ht="12.75" customHeight="1" x14ac:dyDescent="0.2">
      <c r="Q649" s="14"/>
    </row>
    <row r="650" spans="17:17" ht="12.75" customHeight="1" x14ac:dyDescent="0.2">
      <c r="Q650" s="14"/>
    </row>
    <row r="651" spans="17:17" ht="12.75" customHeight="1" x14ac:dyDescent="0.2">
      <c r="Q651" s="14"/>
    </row>
    <row r="652" spans="17:17" ht="12.75" customHeight="1" x14ac:dyDescent="0.2">
      <c r="Q652" s="14"/>
    </row>
    <row r="653" spans="17:17" ht="12.75" customHeight="1" x14ac:dyDescent="0.2">
      <c r="Q653" s="14"/>
    </row>
    <row r="654" spans="17:17" ht="12.75" customHeight="1" x14ac:dyDescent="0.2">
      <c r="Q654" s="14"/>
    </row>
    <row r="655" spans="17:17" ht="12.75" customHeight="1" x14ac:dyDescent="0.2">
      <c r="Q655" s="14"/>
    </row>
    <row r="656" spans="17:17" ht="12.75" customHeight="1" x14ac:dyDescent="0.2">
      <c r="Q656" s="14"/>
    </row>
    <row r="657" spans="17:17" ht="12.75" customHeight="1" x14ac:dyDescent="0.2">
      <c r="Q657" s="14"/>
    </row>
    <row r="658" spans="17:17" ht="12.75" customHeight="1" x14ac:dyDescent="0.2">
      <c r="Q658" s="14"/>
    </row>
    <row r="659" spans="17:17" ht="12.75" customHeight="1" x14ac:dyDescent="0.2">
      <c r="Q659" s="14"/>
    </row>
    <row r="660" spans="17:17" ht="12.75" customHeight="1" x14ac:dyDescent="0.2">
      <c r="Q660" s="14"/>
    </row>
    <row r="661" spans="17:17" ht="12.75" customHeight="1" x14ac:dyDescent="0.2">
      <c r="Q661" s="14"/>
    </row>
    <row r="662" spans="17:17" ht="12.75" customHeight="1" x14ac:dyDescent="0.2">
      <c r="Q662" s="14"/>
    </row>
    <row r="663" spans="17:17" ht="12.75" customHeight="1" x14ac:dyDescent="0.2">
      <c r="Q663" s="14"/>
    </row>
    <row r="664" spans="17:17" ht="12.75" customHeight="1" x14ac:dyDescent="0.2">
      <c r="Q664" s="14"/>
    </row>
    <row r="665" spans="17:17" ht="12.75" customHeight="1" x14ac:dyDescent="0.2">
      <c r="Q665" s="14"/>
    </row>
    <row r="666" spans="17:17" ht="12.75" customHeight="1" x14ac:dyDescent="0.2">
      <c r="Q666" s="14"/>
    </row>
    <row r="667" spans="17:17" ht="12.75" customHeight="1" x14ac:dyDescent="0.2">
      <c r="Q667" s="14"/>
    </row>
    <row r="668" spans="17:17" ht="12.75" customHeight="1" x14ac:dyDescent="0.2">
      <c r="Q668" s="14"/>
    </row>
    <row r="669" spans="17:17" ht="12.75" customHeight="1" x14ac:dyDescent="0.2">
      <c r="Q669" s="14"/>
    </row>
    <row r="670" spans="17:17" ht="12.75" customHeight="1" x14ac:dyDescent="0.2">
      <c r="Q670" s="14"/>
    </row>
    <row r="671" spans="17:17" ht="12.75" customHeight="1" x14ac:dyDescent="0.2">
      <c r="Q671" s="14"/>
    </row>
    <row r="672" spans="17:17" ht="12.75" customHeight="1" x14ac:dyDescent="0.2">
      <c r="Q672" s="14"/>
    </row>
    <row r="673" spans="17:17" ht="12.75" customHeight="1" x14ac:dyDescent="0.2">
      <c r="Q673" s="14"/>
    </row>
    <row r="674" spans="17:17" ht="12.75" customHeight="1" x14ac:dyDescent="0.2">
      <c r="Q674" s="14"/>
    </row>
    <row r="675" spans="17:17" ht="12.75" customHeight="1" x14ac:dyDescent="0.2">
      <c r="Q675" s="14"/>
    </row>
    <row r="676" spans="17:17" ht="12.75" customHeight="1" x14ac:dyDescent="0.2">
      <c r="Q676" s="14"/>
    </row>
    <row r="677" spans="17:17" ht="12.75" customHeight="1" x14ac:dyDescent="0.2">
      <c r="Q677" s="14"/>
    </row>
    <row r="678" spans="17:17" ht="12.75" customHeight="1" x14ac:dyDescent="0.2">
      <c r="Q678" s="14"/>
    </row>
    <row r="679" spans="17:17" ht="12.75" customHeight="1" x14ac:dyDescent="0.2">
      <c r="Q679" s="14"/>
    </row>
    <row r="680" spans="17:17" ht="12.75" customHeight="1" x14ac:dyDescent="0.2">
      <c r="Q680" s="14"/>
    </row>
    <row r="681" spans="17:17" ht="12.75" customHeight="1" x14ac:dyDescent="0.2">
      <c r="Q681" s="14"/>
    </row>
    <row r="682" spans="17:17" ht="12.75" customHeight="1" x14ac:dyDescent="0.2">
      <c r="Q682" s="14"/>
    </row>
    <row r="683" spans="17:17" ht="12.75" customHeight="1" x14ac:dyDescent="0.2">
      <c r="Q683" s="14"/>
    </row>
    <row r="684" spans="17:17" ht="12.75" customHeight="1" x14ac:dyDescent="0.2">
      <c r="Q684" s="14"/>
    </row>
    <row r="685" spans="17:17" ht="12.75" customHeight="1" x14ac:dyDescent="0.2">
      <c r="Q685" s="14"/>
    </row>
    <row r="686" spans="17:17" ht="12.75" customHeight="1" x14ac:dyDescent="0.2">
      <c r="Q686" s="14"/>
    </row>
    <row r="687" spans="17:17" ht="12.75" customHeight="1" x14ac:dyDescent="0.2">
      <c r="Q687" s="14"/>
    </row>
    <row r="688" spans="17:17" ht="12.75" customHeight="1" x14ac:dyDescent="0.2">
      <c r="Q688" s="14"/>
    </row>
    <row r="689" spans="17:17" ht="12.75" customHeight="1" x14ac:dyDescent="0.2">
      <c r="Q689" s="14"/>
    </row>
    <row r="690" spans="17:17" ht="12.75" customHeight="1" x14ac:dyDescent="0.2">
      <c r="Q690" s="14"/>
    </row>
    <row r="691" spans="17:17" ht="12.75" customHeight="1" x14ac:dyDescent="0.2">
      <c r="Q691" s="14"/>
    </row>
    <row r="692" spans="17:17" ht="12.75" customHeight="1" x14ac:dyDescent="0.2">
      <c r="Q692" s="14"/>
    </row>
    <row r="693" spans="17:17" ht="12.75" customHeight="1" x14ac:dyDescent="0.2">
      <c r="Q693" s="14"/>
    </row>
    <row r="694" spans="17:17" ht="12.75" customHeight="1" x14ac:dyDescent="0.2">
      <c r="Q694" s="14"/>
    </row>
    <row r="695" spans="17:17" ht="12.75" customHeight="1" x14ac:dyDescent="0.2">
      <c r="Q695" s="14"/>
    </row>
    <row r="696" spans="17:17" ht="12.75" customHeight="1" x14ac:dyDescent="0.2">
      <c r="Q696" s="14"/>
    </row>
    <row r="697" spans="17:17" ht="12.75" customHeight="1" x14ac:dyDescent="0.2">
      <c r="Q697" s="14"/>
    </row>
    <row r="698" spans="17:17" ht="12.75" customHeight="1" x14ac:dyDescent="0.2">
      <c r="Q698" s="14"/>
    </row>
    <row r="699" spans="17:17" ht="12.75" customHeight="1" x14ac:dyDescent="0.2">
      <c r="Q699" s="14"/>
    </row>
    <row r="700" spans="17:17" ht="12.75" customHeight="1" x14ac:dyDescent="0.2">
      <c r="Q700" s="14"/>
    </row>
    <row r="701" spans="17:17" ht="12.75" customHeight="1" x14ac:dyDescent="0.2">
      <c r="Q701" s="14"/>
    </row>
    <row r="702" spans="17:17" ht="12.75" customHeight="1" x14ac:dyDescent="0.2">
      <c r="Q702" s="14"/>
    </row>
    <row r="703" spans="17:17" ht="12.75" customHeight="1" x14ac:dyDescent="0.2">
      <c r="Q703" s="14"/>
    </row>
    <row r="704" spans="17:17" ht="12.75" customHeight="1" x14ac:dyDescent="0.2">
      <c r="Q704" s="14"/>
    </row>
    <row r="705" spans="17:17" ht="12.75" customHeight="1" x14ac:dyDescent="0.2">
      <c r="Q705" s="14"/>
    </row>
    <row r="706" spans="17:17" ht="12.75" customHeight="1" x14ac:dyDescent="0.2">
      <c r="Q706" s="14"/>
    </row>
    <row r="707" spans="17:17" ht="12.75" customHeight="1" x14ac:dyDescent="0.2">
      <c r="Q707" s="14"/>
    </row>
    <row r="708" spans="17:17" ht="12.75" customHeight="1" x14ac:dyDescent="0.2">
      <c r="Q708" s="14"/>
    </row>
    <row r="709" spans="17:17" ht="12.75" customHeight="1" x14ac:dyDescent="0.2">
      <c r="Q709" s="14"/>
    </row>
    <row r="710" spans="17:17" ht="12.75" customHeight="1" x14ac:dyDescent="0.2">
      <c r="Q710" s="14"/>
    </row>
    <row r="711" spans="17:17" ht="12.75" customHeight="1" x14ac:dyDescent="0.2">
      <c r="Q711" s="14"/>
    </row>
    <row r="712" spans="17:17" ht="12.75" customHeight="1" x14ac:dyDescent="0.2">
      <c r="Q712" s="14"/>
    </row>
    <row r="713" spans="17:17" ht="12.75" customHeight="1" x14ac:dyDescent="0.2">
      <c r="Q713" s="14"/>
    </row>
    <row r="714" spans="17:17" ht="12.75" customHeight="1" x14ac:dyDescent="0.2">
      <c r="Q714" s="14"/>
    </row>
    <row r="715" spans="17:17" ht="12.75" customHeight="1" x14ac:dyDescent="0.2">
      <c r="Q715" s="14"/>
    </row>
    <row r="716" spans="17:17" ht="12.75" customHeight="1" x14ac:dyDescent="0.2">
      <c r="Q716" s="14"/>
    </row>
    <row r="717" spans="17:17" ht="12.75" customHeight="1" x14ac:dyDescent="0.2">
      <c r="Q717" s="14"/>
    </row>
    <row r="718" spans="17:17" ht="12.75" customHeight="1" x14ac:dyDescent="0.2">
      <c r="Q718" s="14"/>
    </row>
    <row r="719" spans="17:17" ht="12.75" customHeight="1" x14ac:dyDescent="0.2">
      <c r="Q719" s="14"/>
    </row>
    <row r="720" spans="17:17" ht="12.75" customHeight="1" x14ac:dyDescent="0.2">
      <c r="Q720" s="14"/>
    </row>
    <row r="721" spans="17:17" ht="12.75" customHeight="1" x14ac:dyDescent="0.2">
      <c r="Q721" s="14"/>
    </row>
    <row r="722" spans="17:17" ht="12.75" customHeight="1" x14ac:dyDescent="0.2">
      <c r="Q722" s="14"/>
    </row>
    <row r="723" spans="17:17" ht="12.75" customHeight="1" x14ac:dyDescent="0.2">
      <c r="Q723" s="14"/>
    </row>
    <row r="724" spans="17:17" ht="12.75" customHeight="1" x14ac:dyDescent="0.2">
      <c r="Q724" s="14"/>
    </row>
    <row r="725" spans="17:17" ht="12.75" customHeight="1" x14ac:dyDescent="0.2">
      <c r="Q725" s="14"/>
    </row>
    <row r="726" spans="17:17" ht="12.75" customHeight="1" x14ac:dyDescent="0.2">
      <c r="Q726" s="14"/>
    </row>
    <row r="727" spans="17:17" ht="12.75" customHeight="1" x14ac:dyDescent="0.2">
      <c r="Q727" s="14"/>
    </row>
    <row r="728" spans="17:17" ht="12.75" customHeight="1" x14ac:dyDescent="0.2">
      <c r="Q728" s="14"/>
    </row>
    <row r="729" spans="17:17" ht="12.75" customHeight="1" x14ac:dyDescent="0.2">
      <c r="Q729" s="14"/>
    </row>
    <row r="730" spans="17:17" ht="12.75" customHeight="1" x14ac:dyDescent="0.2">
      <c r="Q730" s="14"/>
    </row>
    <row r="731" spans="17:17" ht="12.75" customHeight="1" x14ac:dyDescent="0.2">
      <c r="Q731" s="14"/>
    </row>
    <row r="732" spans="17:17" ht="12.75" customHeight="1" x14ac:dyDescent="0.2">
      <c r="Q732" s="14"/>
    </row>
    <row r="733" spans="17:17" ht="12.75" customHeight="1" x14ac:dyDescent="0.2">
      <c r="Q733" s="14"/>
    </row>
    <row r="734" spans="17:17" ht="12.75" customHeight="1" x14ac:dyDescent="0.2">
      <c r="Q734" s="14"/>
    </row>
    <row r="735" spans="17:17" ht="12.75" customHeight="1" x14ac:dyDescent="0.2">
      <c r="Q735" s="14"/>
    </row>
    <row r="736" spans="17:17" ht="12.75" customHeight="1" x14ac:dyDescent="0.2">
      <c r="Q736" s="14"/>
    </row>
    <row r="737" spans="17:17" ht="12.75" customHeight="1" x14ac:dyDescent="0.2">
      <c r="Q737" s="14"/>
    </row>
    <row r="738" spans="17:17" ht="12.75" customHeight="1" x14ac:dyDescent="0.2">
      <c r="Q738" s="14"/>
    </row>
    <row r="739" spans="17:17" ht="12.75" customHeight="1" x14ac:dyDescent="0.2">
      <c r="Q739" s="14"/>
    </row>
    <row r="740" spans="17:17" ht="12.75" customHeight="1" x14ac:dyDescent="0.2">
      <c r="Q740" s="14"/>
    </row>
    <row r="741" spans="17:17" ht="12.75" customHeight="1" x14ac:dyDescent="0.2">
      <c r="Q741" s="14"/>
    </row>
    <row r="742" spans="17:17" ht="12.75" customHeight="1" x14ac:dyDescent="0.2">
      <c r="Q742" s="14"/>
    </row>
    <row r="743" spans="17:17" ht="12.75" customHeight="1" x14ac:dyDescent="0.2">
      <c r="Q743" s="14"/>
    </row>
    <row r="744" spans="17:17" ht="12.75" customHeight="1" x14ac:dyDescent="0.2">
      <c r="Q744" s="14"/>
    </row>
    <row r="745" spans="17:17" ht="12.75" customHeight="1" x14ac:dyDescent="0.2">
      <c r="Q745" s="14"/>
    </row>
    <row r="746" spans="17:17" ht="12.75" customHeight="1" x14ac:dyDescent="0.2">
      <c r="Q746" s="14"/>
    </row>
    <row r="747" spans="17:17" ht="12.75" customHeight="1" x14ac:dyDescent="0.2">
      <c r="Q747" s="14"/>
    </row>
    <row r="748" spans="17:17" ht="12.75" customHeight="1" x14ac:dyDescent="0.2">
      <c r="Q748" s="14"/>
    </row>
    <row r="749" spans="17:17" ht="12.75" customHeight="1" x14ac:dyDescent="0.2">
      <c r="Q749" s="14"/>
    </row>
    <row r="750" spans="17:17" ht="12.75" customHeight="1" x14ac:dyDescent="0.2">
      <c r="Q750" s="14"/>
    </row>
    <row r="751" spans="17:17" ht="12.75" customHeight="1" x14ac:dyDescent="0.2">
      <c r="Q751" s="14"/>
    </row>
    <row r="752" spans="17:17" ht="12.75" customHeight="1" x14ac:dyDescent="0.2">
      <c r="Q752" s="14"/>
    </row>
    <row r="753" spans="17:17" ht="12.75" customHeight="1" x14ac:dyDescent="0.2">
      <c r="Q753" s="14"/>
    </row>
    <row r="754" spans="17:17" ht="12.75" customHeight="1" x14ac:dyDescent="0.2">
      <c r="Q754" s="14"/>
    </row>
    <row r="755" spans="17:17" ht="12.75" customHeight="1" x14ac:dyDescent="0.2">
      <c r="Q755" s="14"/>
    </row>
    <row r="756" spans="17:17" ht="12.75" customHeight="1" x14ac:dyDescent="0.2">
      <c r="Q756" s="14"/>
    </row>
    <row r="757" spans="17:17" ht="12.75" customHeight="1" x14ac:dyDescent="0.2">
      <c r="Q757" s="14"/>
    </row>
    <row r="758" spans="17:17" ht="12.75" customHeight="1" x14ac:dyDescent="0.2">
      <c r="Q758" s="14"/>
    </row>
    <row r="759" spans="17:17" ht="12.75" customHeight="1" x14ac:dyDescent="0.2">
      <c r="Q759" s="14"/>
    </row>
    <row r="760" spans="17:17" ht="12.75" customHeight="1" x14ac:dyDescent="0.2">
      <c r="Q760" s="14"/>
    </row>
    <row r="761" spans="17:17" ht="12.75" customHeight="1" x14ac:dyDescent="0.2">
      <c r="Q761" s="14"/>
    </row>
    <row r="762" spans="17:17" ht="12.75" customHeight="1" x14ac:dyDescent="0.2">
      <c r="Q762" s="14"/>
    </row>
    <row r="763" spans="17:17" ht="12.75" customHeight="1" x14ac:dyDescent="0.2">
      <c r="Q763" s="14"/>
    </row>
    <row r="764" spans="17:17" ht="12.75" customHeight="1" x14ac:dyDescent="0.2">
      <c r="Q764" s="14"/>
    </row>
    <row r="765" spans="17:17" ht="12.75" customHeight="1" x14ac:dyDescent="0.2">
      <c r="Q765" s="14"/>
    </row>
    <row r="766" spans="17:17" ht="12.75" customHeight="1" x14ac:dyDescent="0.2">
      <c r="Q766" s="14"/>
    </row>
    <row r="767" spans="17:17" ht="12.75" customHeight="1" x14ac:dyDescent="0.2">
      <c r="Q767" s="14"/>
    </row>
    <row r="768" spans="17:17" ht="12.75" customHeight="1" x14ac:dyDescent="0.2">
      <c r="Q768" s="14"/>
    </row>
    <row r="769" spans="17:17" ht="12.75" customHeight="1" x14ac:dyDescent="0.2">
      <c r="Q769" s="14"/>
    </row>
    <row r="770" spans="17:17" ht="12.75" customHeight="1" x14ac:dyDescent="0.2">
      <c r="Q770" s="14"/>
    </row>
    <row r="771" spans="17:17" ht="12.75" customHeight="1" x14ac:dyDescent="0.2">
      <c r="Q771" s="14"/>
    </row>
    <row r="772" spans="17:17" ht="12.75" customHeight="1" x14ac:dyDescent="0.2">
      <c r="Q772" s="14"/>
    </row>
    <row r="773" spans="17:17" ht="12.75" customHeight="1" x14ac:dyDescent="0.2">
      <c r="Q773" s="14"/>
    </row>
    <row r="774" spans="17:17" ht="12.75" customHeight="1" x14ac:dyDescent="0.2">
      <c r="Q774" s="14"/>
    </row>
    <row r="775" spans="17:17" ht="12.75" customHeight="1" x14ac:dyDescent="0.2">
      <c r="Q775" s="14"/>
    </row>
    <row r="776" spans="17:17" ht="12.75" customHeight="1" x14ac:dyDescent="0.2">
      <c r="Q776" s="14"/>
    </row>
    <row r="777" spans="17:17" ht="12.75" customHeight="1" x14ac:dyDescent="0.2">
      <c r="Q777" s="14"/>
    </row>
    <row r="778" spans="17:17" ht="12.75" customHeight="1" x14ac:dyDescent="0.2">
      <c r="Q778" s="14"/>
    </row>
    <row r="779" spans="17:17" ht="12.75" customHeight="1" x14ac:dyDescent="0.2">
      <c r="Q779" s="14"/>
    </row>
    <row r="780" spans="17:17" ht="12.75" customHeight="1" x14ac:dyDescent="0.2">
      <c r="Q780" s="14"/>
    </row>
    <row r="781" spans="17:17" ht="12.75" customHeight="1" x14ac:dyDescent="0.2">
      <c r="Q781" s="14"/>
    </row>
    <row r="782" spans="17:17" ht="12.75" customHeight="1" x14ac:dyDescent="0.2">
      <c r="Q782" s="14"/>
    </row>
    <row r="783" spans="17:17" ht="12.75" customHeight="1" x14ac:dyDescent="0.2">
      <c r="Q783" s="14"/>
    </row>
    <row r="784" spans="17:17" ht="12.75" customHeight="1" x14ac:dyDescent="0.2">
      <c r="Q784" s="14"/>
    </row>
    <row r="785" spans="17:17" ht="12.75" customHeight="1" x14ac:dyDescent="0.2">
      <c r="Q785" s="14"/>
    </row>
    <row r="786" spans="17:17" ht="12.75" customHeight="1" x14ac:dyDescent="0.2">
      <c r="Q786" s="14"/>
    </row>
    <row r="787" spans="17:17" ht="12.75" customHeight="1" x14ac:dyDescent="0.2">
      <c r="Q787" s="14"/>
    </row>
    <row r="788" spans="17:17" ht="12.75" customHeight="1" x14ac:dyDescent="0.2">
      <c r="Q788" s="14"/>
    </row>
    <row r="789" spans="17:17" ht="12.75" customHeight="1" x14ac:dyDescent="0.2">
      <c r="Q789" s="14"/>
    </row>
    <row r="790" spans="17:17" ht="12.75" customHeight="1" x14ac:dyDescent="0.2">
      <c r="Q790" s="14"/>
    </row>
    <row r="791" spans="17:17" ht="12.75" customHeight="1" x14ac:dyDescent="0.2">
      <c r="Q791" s="14"/>
    </row>
    <row r="792" spans="17:17" ht="12.75" customHeight="1" x14ac:dyDescent="0.2">
      <c r="Q792" s="14"/>
    </row>
    <row r="793" spans="17:17" ht="12.75" customHeight="1" x14ac:dyDescent="0.2">
      <c r="Q793" s="14"/>
    </row>
    <row r="794" spans="17:17" ht="12.75" customHeight="1" x14ac:dyDescent="0.2">
      <c r="Q794" s="14"/>
    </row>
    <row r="795" spans="17:17" ht="12.75" customHeight="1" x14ac:dyDescent="0.2">
      <c r="Q795" s="14"/>
    </row>
    <row r="796" spans="17:17" ht="12.75" customHeight="1" x14ac:dyDescent="0.2">
      <c r="Q796" s="14"/>
    </row>
    <row r="797" spans="17:17" ht="12.75" customHeight="1" x14ac:dyDescent="0.2">
      <c r="Q797" s="14"/>
    </row>
    <row r="798" spans="17:17" ht="12.75" customHeight="1" x14ac:dyDescent="0.2">
      <c r="Q798" s="14"/>
    </row>
    <row r="799" spans="17:17" ht="12.75" customHeight="1" x14ac:dyDescent="0.2">
      <c r="Q799" s="14"/>
    </row>
    <row r="800" spans="17:17" ht="12.75" customHeight="1" x14ac:dyDescent="0.2">
      <c r="Q800" s="14"/>
    </row>
    <row r="801" spans="17:17" ht="12.75" customHeight="1" x14ac:dyDescent="0.2">
      <c r="Q801" s="14"/>
    </row>
    <row r="802" spans="17:17" ht="12.75" customHeight="1" x14ac:dyDescent="0.2">
      <c r="Q802" s="14"/>
    </row>
    <row r="803" spans="17:17" ht="12.75" customHeight="1" x14ac:dyDescent="0.2">
      <c r="Q803" s="14"/>
    </row>
    <row r="804" spans="17:17" ht="12.75" customHeight="1" x14ac:dyDescent="0.2">
      <c r="Q804" s="14"/>
    </row>
    <row r="805" spans="17:17" ht="12.75" customHeight="1" x14ac:dyDescent="0.2">
      <c r="Q805" s="14"/>
    </row>
    <row r="806" spans="17:17" ht="12.75" customHeight="1" x14ac:dyDescent="0.2">
      <c r="Q806" s="14"/>
    </row>
    <row r="807" spans="17:17" ht="12.75" customHeight="1" x14ac:dyDescent="0.2">
      <c r="Q807" s="14"/>
    </row>
    <row r="808" spans="17:17" ht="12.75" customHeight="1" x14ac:dyDescent="0.2">
      <c r="Q808" s="14"/>
    </row>
    <row r="809" spans="17:17" ht="12.75" customHeight="1" x14ac:dyDescent="0.2">
      <c r="Q809" s="14"/>
    </row>
    <row r="810" spans="17:17" ht="12.75" customHeight="1" x14ac:dyDescent="0.2">
      <c r="Q810" s="14"/>
    </row>
    <row r="811" spans="17:17" ht="12.75" customHeight="1" x14ac:dyDescent="0.2">
      <c r="Q811" s="14"/>
    </row>
    <row r="812" spans="17:17" ht="12.75" customHeight="1" x14ac:dyDescent="0.2">
      <c r="Q812" s="14"/>
    </row>
    <row r="813" spans="17:17" ht="12.75" customHeight="1" x14ac:dyDescent="0.2">
      <c r="Q813" s="14"/>
    </row>
    <row r="814" spans="17:17" ht="12.75" customHeight="1" x14ac:dyDescent="0.2">
      <c r="Q814" s="14"/>
    </row>
    <row r="815" spans="17:17" ht="12.75" customHeight="1" x14ac:dyDescent="0.2">
      <c r="Q815" s="14"/>
    </row>
    <row r="816" spans="17:17" ht="12.75" customHeight="1" x14ac:dyDescent="0.2">
      <c r="Q816" s="14"/>
    </row>
    <row r="817" spans="17:17" ht="12.75" customHeight="1" x14ac:dyDescent="0.2">
      <c r="Q817" s="14"/>
    </row>
    <row r="818" spans="17:17" ht="12.75" customHeight="1" x14ac:dyDescent="0.2">
      <c r="Q818" s="14"/>
    </row>
    <row r="819" spans="17:17" ht="12.75" customHeight="1" x14ac:dyDescent="0.2">
      <c r="Q819" s="14"/>
    </row>
    <row r="820" spans="17:17" ht="12.75" customHeight="1" x14ac:dyDescent="0.2">
      <c r="Q820" s="14"/>
    </row>
    <row r="821" spans="17:17" ht="12.75" customHeight="1" x14ac:dyDescent="0.2">
      <c r="Q821" s="14"/>
    </row>
    <row r="822" spans="17:17" ht="12.75" customHeight="1" x14ac:dyDescent="0.2">
      <c r="Q822" s="14"/>
    </row>
    <row r="823" spans="17:17" ht="12.75" customHeight="1" x14ac:dyDescent="0.2">
      <c r="Q823" s="14"/>
    </row>
    <row r="824" spans="17:17" ht="12.75" customHeight="1" x14ac:dyDescent="0.2">
      <c r="Q824" s="14"/>
    </row>
    <row r="825" spans="17:17" ht="12.75" customHeight="1" x14ac:dyDescent="0.2">
      <c r="Q825" s="14"/>
    </row>
    <row r="826" spans="17:17" ht="12.75" customHeight="1" x14ac:dyDescent="0.2">
      <c r="Q826" s="14"/>
    </row>
    <row r="827" spans="17:17" ht="12.75" customHeight="1" x14ac:dyDescent="0.2">
      <c r="Q827" s="14"/>
    </row>
    <row r="828" spans="17:17" ht="12.75" customHeight="1" x14ac:dyDescent="0.2">
      <c r="Q828" s="14"/>
    </row>
    <row r="829" spans="17:17" ht="12.75" customHeight="1" x14ac:dyDescent="0.2">
      <c r="Q829" s="14"/>
    </row>
    <row r="830" spans="17:17" ht="12.75" customHeight="1" x14ac:dyDescent="0.2">
      <c r="Q830" s="14"/>
    </row>
    <row r="831" spans="17:17" ht="12.75" customHeight="1" x14ac:dyDescent="0.2">
      <c r="Q831" s="14"/>
    </row>
    <row r="832" spans="17:17" ht="12.75" customHeight="1" x14ac:dyDescent="0.2">
      <c r="Q832" s="14"/>
    </row>
    <row r="833" spans="17:17" ht="12.75" customHeight="1" x14ac:dyDescent="0.2">
      <c r="Q833" s="14"/>
    </row>
    <row r="834" spans="17:17" ht="12.75" customHeight="1" x14ac:dyDescent="0.2">
      <c r="Q834" s="14"/>
    </row>
    <row r="835" spans="17:17" ht="12.75" customHeight="1" x14ac:dyDescent="0.2">
      <c r="Q835" s="14"/>
    </row>
    <row r="836" spans="17:17" ht="12.75" customHeight="1" x14ac:dyDescent="0.2">
      <c r="Q836" s="14"/>
    </row>
    <row r="837" spans="17:17" ht="12.75" customHeight="1" x14ac:dyDescent="0.2">
      <c r="Q837" s="14"/>
    </row>
    <row r="838" spans="17:17" ht="12.75" customHeight="1" x14ac:dyDescent="0.2">
      <c r="Q838" s="14"/>
    </row>
    <row r="839" spans="17:17" ht="12.75" customHeight="1" x14ac:dyDescent="0.2">
      <c r="Q839" s="14"/>
    </row>
    <row r="840" spans="17:17" ht="12.75" customHeight="1" x14ac:dyDescent="0.2">
      <c r="Q840" s="14"/>
    </row>
    <row r="841" spans="17:17" ht="12.75" customHeight="1" x14ac:dyDescent="0.2">
      <c r="Q841" s="14"/>
    </row>
    <row r="842" spans="17:17" ht="12.75" customHeight="1" x14ac:dyDescent="0.2">
      <c r="Q842" s="14"/>
    </row>
    <row r="843" spans="17:17" ht="12.75" customHeight="1" x14ac:dyDescent="0.2">
      <c r="Q843" s="14"/>
    </row>
    <row r="844" spans="17:17" ht="12.75" customHeight="1" x14ac:dyDescent="0.2">
      <c r="Q844" s="14"/>
    </row>
    <row r="845" spans="17:17" ht="12.75" customHeight="1" x14ac:dyDescent="0.2">
      <c r="Q845" s="14"/>
    </row>
    <row r="846" spans="17:17" ht="12.75" customHeight="1" x14ac:dyDescent="0.2">
      <c r="Q846" s="14"/>
    </row>
    <row r="847" spans="17:17" ht="12.75" customHeight="1" x14ac:dyDescent="0.2">
      <c r="Q847" s="14"/>
    </row>
    <row r="848" spans="17:17" ht="12.75" customHeight="1" x14ac:dyDescent="0.2">
      <c r="Q848" s="14"/>
    </row>
    <row r="849" spans="17:17" ht="12.75" customHeight="1" x14ac:dyDescent="0.2">
      <c r="Q849" s="14"/>
    </row>
    <row r="850" spans="17:17" ht="12.75" customHeight="1" x14ac:dyDescent="0.2">
      <c r="Q850" s="14"/>
    </row>
    <row r="851" spans="17:17" ht="12.75" customHeight="1" x14ac:dyDescent="0.2">
      <c r="Q851" s="14"/>
    </row>
    <row r="852" spans="17:17" ht="12.75" customHeight="1" x14ac:dyDescent="0.2">
      <c r="Q852" s="14"/>
    </row>
    <row r="853" spans="17:17" ht="12.75" customHeight="1" x14ac:dyDescent="0.2">
      <c r="Q853" s="14"/>
    </row>
    <row r="854" spans="17:17" ht="12.75" customHeight="1" x14ac:dyDescent="0.2">
      <c r="Q854" s="14"/>
    </row>
    <row r="855" spans="17:17" ht="12.75" customHeight="1" x14ac:dyDescent="0.2">
      <c r="Q855" s="14"/>
    </row>
    <row r="856" spans="17:17" ht="12.75" customHeight="1" x14ac:dyDescent="0.2">
      <c r="Q856" s="14"/>
    </row>
    <row r="857" spans="17:17" ht="12.75" customHeight="1" x14ac:dyDescent="0.2">
      <c r="Q857" s="14"/>
    </row>
    <row r="858" spans="17:17" ht="12.75" customHeight="1" x14ac:dyDescent="0.2">
      <c r="Q858" s="14"/>
    </row>
    <row r="859" spans="17:17" ht="12.75" customHeight="1" x14ac:dyDescent="0.2">
      <c r="Q859" s="14"/>
    </row>
    <row r="860" spans="17:17" ht="12.75" customHeight="1" x14ac:dyDescent="0.2">
      <c r="Q860" s="14"/>
    </row>
    <row r="861" spans="17:17" ht="12.75" customHeight="1" x14ac:dyDescent="0.2">
      <c r="Q861" s="14"/>
    </row>
    <row r="862" spans="17:17" ht="12.75" customHeight="1" x14ac:dyDescent="0.2">
      <c r="Q862" s="14"/>
    </row>
    <row r="863" spans="17:17" ht="12.75" customHeight="1" x14ac:dyDescent="0.2">
      <c r="Q863" s="14"/>
    </row>
    <row r="864" spans="17:17" ht="12.75" customHeight="1" x14ac:dyDescent="0.2">
      <c r="Q864" s="14"/>
    </row>
    <row r="865" spans="17:17" ht="12.75" customHeight="1" x14ac:dyDescent="0.2">
      <c r="Q865" s="14"/>
    </row>
    <row r="866" spans="17:17" ht="12.75" customHeight="1" x14ac:dyDescent="0.2">
      <c r="Q866" s="14"/>
    </row>
    <row r="867" spans="17:17" ht="12.75" customHeight="1" x14ac:dyDescent="0.2">
      <c r="Q867" s="14"/>
    </row>
    <row r="868" spans="17:17" ht="12.75" customHeight="1" x14ac:dyDescent="0.2">
      <c r="Q868" s="14"/>
    </row>
    <row r="869" spans="17:17" ht="12.75" customHeight="1" x14ac:dyDescent="0.2">
      <c r="Q869" s="14"/>
    </row>
    <row r="870" spans="17:17" ht="12.75" customHeight="1" x14ac:dyDescent="0.2">
      <c r="Q870" s="14"/>
    </row>
    <row r="871" spans="17:17" ht="12.75" customHeight="1" x14ac:dyDescent="0.2">
      <c r="Q871" s="14"/>
    </row>
    <row r="872" spans="17:17" ht="12.75" customHeight="1" x14ac:dyDescent="0.2">
      <c r="Q872" s="14"/>
    </row>
    <row r="873" spans="17:17" ht="12.75" customHeight="1" x14ac:dyDescent="0.2">
      <c r="Q873" s="14"/>
    </row>
    <row r="874" spans="17:17" ht="12.75" customHeight="1" x14ac:dyDescent="0.2">
      <c r="Q874" s="14"/>
    </row>
    <row r="875" spans="17:17" ht="12.75" customHeight="1" x14ac:dyDescent="0.2">
      <c r="Q875" s="14"/>
    </row>
    <row r="876" spans="17:17" ht="12.75" customHeight="1" x14ac:dyDescent="0.2">
      <c r="Q876" s="14"/>
    </row>
    <row r="877" spans="17:17" ht="12.75" customHeight="1" x14ac:dyDescent="0.2">
      <c r="Q877" s="14"/>
    </row>
    <row r="878" spans="17:17" ht="12.75" customHeight="1" x14ac:dyDescent="0.2">
      <c r="Q878" s="14"/>
    </row>
    <row r="879" spans="17:17" ht="12.75" customHeight="1" x14ac:dyDescent="0.2">
      <c r="Q879" s="14"/>
    </row>
    <row r="880" spans="17:17" ht="12.75" customHeight="1" x14ac:dyDescent="0.2">
      <c r="Q880" s="14"/>
    </row>
    <row r="881" spans="17:17" ht="12.75" customHeight="1" x14ac:dyDescent="0.2">
      <c r="Q881" s="14"/>
    </row>
    <row r="882" spans="17:17" ht="12.75" customHeight="1" x14ac:dyDescent="0.2">
      <c r="Q882" s="14"/>
    </row>
    <row r="883" spans="17:17" ht="12.75" customHeight="1" x14ac:dyDescent="0.2">
      <c r="Q883" s="14"/>
    </row>
    <row r="884" spans="17:17" ht="12.75" customHeight="1" x14ac:dyDescent="0.2">
      <c r="Q884" s="14"/>
    </row>
    <row r="885" spans="17:17" ht="12.75" customHeight="1" x14ac:dyDescent="0.2">
      <c r="Q885" s="14"/>
    </row>
    <row r="886" spans="17:17" ht="12.75" customHeight="1" x14ac:dyDescent="0.2">
      <c r="Q886" s="14"/>
    </row>
    <row r="887" spans="17:17" ht="12.75" customHeight="1" x14ac:dyDescent="0.2">
      <c r="Q887" s="14"/>
    </row>
    <row r="888" spans="17:17" ht="12.75" customHeight="1" x14ac:dyDescent="0.2">
      <c r="Q888" s="14"/>
    </row>
    <row r="889" spans="17:17" ht="12.75" customHeight="1" x14ac:dyDescent="0.2">
      <c r="Q889" s="14"/>
    </row>
    <row r="890" spans="17:17" ht="12.75" customHeight="1" x14ac:dyDescent="0.2">
      <c r="Q890" s="14"/>
    </row>
    <row r="891" spans="17:17" ht="12.75" customHeight="1" x14ac:dyDescent="0.2">
      <c r="Q891" s="14"/>
    </row>
    <row r="892" spans="17:17" ht="12.75" customHeight="1" x14ac:dyDescent="0.2">
      <c r="Q892" s="14"/>
    </row>
    <row r="893" spans="17:17" ht="12.75" customHeight="1" x14ac:dyDescent="0.2">
      <c r="Q893" s="14"/>
    </row>
    <row r="894" spans="17:17" ht="12.75" customHeight="1" x14ac:dyDescent="0.2">
      <c r="Q894" s="14"/>
    </row>
    <row r="895" spans="17:17" ht="12.75" customHeight="1" x14ac:dyDescent="0.2">
      <c r="Q895" s="14"/>
    </row>
    <row r="896" spans="17:17" ht="12.75" customHeight="1" x14ac:dyDescent="0.2">
      <c r="Q896" s="14"/>
    </row>
    <row r="897" spans="17:17" ht="12.75" customHeight="1" x14ac:dyDescent="0.2">
      <c r="Q897" s="14"/>
    </row>
    <row r="898" spans="17:17" ht="12.75" customHeight="1" x14ac:dyDescent="0.2">
      <c r="Q898" s="14"/>
    </row>
    <row r="899" spans="17:17" ht="12.75" customHeight="1" x14ac:dyDescent="0.2">
      <c r="Q899" s="14"/>
    </row>
    <row r="900" spans="17:17" ht="12.75" customHeight="1" x14ac:dyDescent="0.2">
      <c r="Q900" s="14"/>
    </row>
    <row r="901" spans="17:17" ht="12.75" customHeight="1" x14ac:dyDescent="0.2">
      <c r="Q901" s="14"/>
    </row>
    <row r="902" spans="17:17" ht="12.75" customHeight="1" x14ac:dyDescent="0.2">
      <c r="Q902" s="14"/>
    </row>
    <row r="903" spans="17:17" ht="12.75" customHeight="1" x14ac:dyDescent="0.2">
      <c r="Q903" s="14"/>
    </row>
    <row r="904" spans="17:17" ht="12.75" customHeight="1" x14ac:dyDescent="0.2">
      <c r="Q904" s="14"/>
    </row>
    <row r="905" spans="17:17" ht="12.75" customHeight="1" x14ac:dyDescent="0.2">
      <c r="Q905" s="14"/>
    </row>
    <row r="906" spans="17:17" ht="12.75" customHeight="1" x14ac:dyDescent="0.2">
      <c r="Q906" s="14"/>
    </row>
    <row r="907" spans="17:17" ht="12.75" customHeight="1" x14ac:dyDescent="0.2">
      <c r="Q907" s="14"/>
    </row>
    <row r="908" spans="17:17" ht="12.75" customHeight="1" x14ac:dyDescent="0.2">
      <c r="Q908" s="14"/>
    </row>
    <row r="909" spans="17:17" ht="12.75" customHeight="1" x14ac:dyDescent="0.2">
      <c r="Q909" s="14"/>
    </row>
    <row r="910" spans="17:17" ht="12.75" customHeight="1" x14ac:dyDescent="0.2">
      <c r="Q910" s="14"/>
    </row>
    <row r="911" spans="17:17" ht="12.75" customHeight="1" x14ac:dyDescent="0.2">
      <c r="Q911" s="14"/>
    </row>
    <row r="912" spans="17:17" ht="12.75" customHeight="1" x14ac:dyDescent="0.2">
      <c r="Q912" s="14"/>
    </row>
    <row r="913" spans="17:17" ht="12.75" customHeight="1" x14ac:dyDescent="0.2">
      <c r="Q913" s="14"/>
    </row>
    <row r="914" spans="17:17" ht="12.75" customHeight="1" x14ac:dyDescent="0.2">
      <c r="Q914" s="14"/>
    </row>
    <row r="915" spans="17:17" ht="12.75" customHeight="1" x14ac:dyDescent="0.2">
      <c r="Q915" s="14"/>
    </row>
    <row r="916" spans="17:17" ht="12.75" customHeight="1" x14ac:dyDescent="0.2">
      <c r="Q916" s="14"/>
    </row>
    <row r="917" spans="17:17" ht="12.75" customHeight="1" x14ac:dyDescent="0.2">
      <c r="Q917" s="14"/>
    </row>
    <row r="918" spans="17:17" ht="12.75" customHeight="1" x14ac:dyDescent="0.2">
      <c r="Q918" s="14"/>
    </row>
    <row r="919" spans="17:17" ht="12.75" customHeight="1" x14ac:dyDescent="0.2">
      <c r="Q919" s="14"/>
    </row>
    <row r="920" spans="17:17" ht="12.75" customHeight="1" x14ac:dyDescent="0.2">
      <c r="Q920" s="14"/>
    </row>
    <row r="921" spans="17:17" ht="12.75" customHeight="1" x14ac:dyDescent="0.2">
      <c r="Q921" s="14"/>
    </row>
    <row r="922" spans="17:17" ht="12.75" customHeight="1" x14ac:dyDescent="0.2">
      <c r="Q922" s="14"/>
    </row>
    <row r="923" spans="17:17" ht="12.75" customHeight="1" x14ac:dyDescent="0.2">
      <c r="Q923" s="14"/>
    </row>
    <row r="924" spans="17:17" ht="12.75" customHeight="1" x14ac:dyDescent="0.2">
      <c r="Q924" s="14"/>
    </row>
    <row r="925" spans="17:17" ht="12.75" customHeight="1" x14ac:dyDescent="0.2">
      <c r="Q925" s="14"/>
    </row>
    <row r="926" spans="17:17" ht="12.75" customHeight="1" x14ac:dyDescent="0.2">
      <c r="Q926" s="14"/>
    </row>
    <row r="927" spans="17:17" ht="12.75" customHeight="1" x14ac:dyDescent="0.2">
      <c r="Q927" s="14"/>
    </row>
    <row r="928" spans="17:17" ht="12.75" customHeight="1" x14ac:dyDescent="0.2">
      <c r="Q928" s="14"/>
    </row>
    <row r="929" spans="17:17" ht="12.75" customHeight="1" x14ac:dyDescent="0.2">
      <c r="Q929" s="14"/>
    </row>
    <row r="930" spans="17:17" ht="12.75" customHeight="1" x14ac:dyDescent="0.2">
      <c r="Q930" s="14"/>
    </row>
    <row r="931" spans="17:17" ht="12.75" customHeight="1" x14ac:dyDescent="0.2">
      <c r="Q931" s="14"/>
    </row>
    <row r="932" spans="17:17" ht="12.75" customHeight="1" x14ac:dyDescent="0.2">
      <c r="Q932" s="14"/>
    </row>
    <row r="933" spans="17:17" ht="12.75" customHeight="1" x14ac:dyDescent="0.2">
      <c r="Q933" s="14"/>
    </row>
    <row r="934" spans="17:17" ht="12.75" customHeight="1" x14ac:dyDescent="0.2">
      <c r="Q934" s="14"/>
    </row>
    <row r="935" spans="17:17" ht="12.75" customHeight="1" x14ac:dyDescent="0.2">
      <c r="Q935" s="14"/>
    </row>
    <row r="936" spans="17:17" ht="12.75" customHeight="1" x14ac:dyDescent="0.2">
      <c r="Q936" s="14"/>
    </row>
    <row r="937" spans="17:17" ht="12.75" customHeight="1" x14ac:dyDescent="0.2">
      <c r="Q937" s="14"/>
    </row>
    <row r="938" spans="17:17" ht="12.75" customHeight="1" x14ac:dyDescent="0.2">
      <c r="Q938" s="14"/>
    </row>
    <row r="939" spans="17:17" ht="12.75" customHeight="1" x14ac:dyDescent="0.2">
      <c r="Q939" s="14"/>
    </row>
    <row r="940" spans="17:17" ht="12.75" customHeight="1" x14ac:dyDescent="0.2">
      <c r="Q940" s="14"/>
    </row>
    <row r="941" spans="17:17" ht="12.75" customHeight="1" x14ac:dyDescent="0.2">
      <c r="Q941" s="14"/>
    </row>
    <row r="942" spans="17:17" ht="12.75" customHeight="1" x14ac:dyDescent="0.2">
      <c r="Q942" s="14"/>
    </row>
    <row r="943" spans="17:17" ht="12.75" customHeight="1" x14ac:dyDescent="0.2">
      <c r="Q943" s="14"/>
    </row>
    <row r="944" spans="17:17" ht="12.75" customHeight="1" x14ac:dyDescent="0.2">
      <c r="Q944" s="14"/>
    </row>
    <row r="945" spans="17:17" ht="12.75" customHeight="1" x14ac:dyDescent="0.2">
      <c r="Q945" s="14"/>
    </row>
    <row r="946" spans="17:17" ht="12.75" customHeight="1" x14ac:dyDescent="0.2">
      <c r="Q946" s="14"/>
    </row>
    <row r="947" spans="17:17" ht="12.75" customHeight="1" x14ac:dyDescent="0.2">
      <c r="Q947" s="14"/>
    </row>
    <row r="948" spans="17:17" ht="12.75" customHeight="1" x14ac:dyDescent="0.2">
      <c r="Q948" s="14"/>
    </row>
    <row r="949" spans="17:17" ht="12.75" customHeight="1" x14ac:dyDescent="0.2">
      <c r="Q949" s="14"/>
    </row>
    <row r="950" spans="17:17" ht="12.75" customHeight="1" x14ac:dyDescent="0.2">
      <c r="Q950" s="14"/>
    </row>
    <row r="951" spans="17:17" ht="12.75" customHeight="1" x14ac:dyDescent="0.2">
      <c r="Q951" s="14"/>
    </row>
    <row r="952" spans="17:17" ht="12.75" customHeight="1" x14ac:dyDescent="0.2">
      <c r="Q952" s="14"/>
    </row>
    <row r="953" spans="17:17" ht="12.75" customHeight="1" x14ac:dyDescent="0.2">
      <c r="Q953" s="14"/>
    </row>
    <row r="954" spans="17:17" ht="12.75" customHeight="1" x14ac:dyDescent="0.2">
      <c r="Q954" s="14"/>
    </row>
    <row r="955" spans="17:17" ht="12.75" customHeight="1" x14ac:dyDescent="0.2">
      <c r="Q955" s="14"/>
    </row>
    <row r="956" spans="17:17" ht="12.75" customHeight="1" x14ac:dyDescent="0.2">
      <c r="Q956" s="14"/>
    </row>
    <row r="957" spans="17:17" ht="12.75" customHeight="1" x14ac:dyDescent="0.2">
      <c r="Q957" s="14"/>
    </row>
    <row r="958" spans="17:17" ht="12.75" customHeight="1" x14ac:dyDescent="0.2">
      <c r="Q958" s="14"/>
    </row>
    <row r="959" spans="17:17" ht="12.75" customHeight="1" x14ac:dyDescent="0.2">
      <c r="Q959" s="14"/>
    </row>
    <row r="960" spans="17:17" ht="12.75" customHeight="1" x14ac:dyDescent="0.2">
      <c r="Q960" s="14"/>
    </row>
    <row r="961" spans="17:17" ht="12.75" customHeight="1" x14ac:dyDescent="0.2">
      <c r="Q961" s="14"/>
    </row>
    <row r="962" spans="17:17" ht="12.75" customHeight="1" x14ac:dyDescent="0.2">
      <c r="Q962" s="14"/>
    </row>
    <row r="963" spans="17:17" ht="12.75" customHeight="1" x14ac:dyDescent="0.2">
      <c r="Q963" s="14"/>
    </row>
    <row r="964" spans="17:17" ht="12.75" customHeight="1" x14ac:dyDescent="0.2">
      <c r="Q964" s="14"/>
    </row>
    <row r="965" spans="17:17" ht="12.75" customHeight="1" x14ac:dyDescent="0.2">
      <c r="Q965" s="14"/>
    </row>
    <row r="966" spans="17:17" ht="12.75" customHeight="1" x14ac:dyDescent="0.2">
      <c r="Q966" s="14"/>
    </row>
    <row r="967" spans="17:17" ht="12.75" customHeight="1" x14ac:dyDescent="0.2">
      <c r="Q967" s="14"/>
    </row>
    <row r="968" spans="17:17" ht="12.75" customHeight="1" x14ac:dyDescent="0.2">
      <c r="Q968" s="14"/>
    </row>
    <row r="969" spans="17:17" ht="12.75" customHeight="1" x14ac:dyDescent="0.2">
      <c r="Q969" s="14"/>
    </row>
    <row r="970" spans="17:17" ht="12.75" customHeight="1" x14ac:dyDescent="0.2">
      <c r="Q970" s="14"/>
    </row>
    <row r="971" spans="17:17" ht="12.75" customHeight="1" x14ac:dyDescent="0.2">
      <c r="Q971" s="14"/>
    </row>
    <row r="972" spans="17:17" ht="12.75" customHeight="1" x14ac:dyDescent="0.2">
      <c r="Q972" s="14"/>
    </row>
    <row r="973" spans="17:17" ht="12.75" customHeight="1" x14ac:dyDescent="0.2">
      <c r="Q973" s="14"/>
    </row>
    <row r="974" spans="17:17" ht="12.75" customHeight="1" x14ac:dyDescent="0.2">
      <c r="Q974" s="14"/>
    </row>
    <row r="975" spans="17:17" ht="12.75" customHeight="1" x14ac:dyDescent="0.2">
      <c r="Q975" s="14"/>
    </row>
    <row r="976" spans="17:17" ht="12.75" customHeight="1" x14ac:dyDescent="0.2">
      <c r="Q976" s="14"/>
    </row>
    <row r="977" spans="17:17" ht="12.75" customHeight="1" x14ac:dyDescent="0.2">
      <c r="Q977" s="14"/>
    </row>
    <row r="978" spans="17:17" ht="12.75" customHeight="1" x14ac:dyDescent="0.2">
      <c r="Q978" s="14"/>
    </row>
    <row r="979" spans="17:17" ht="12.75" customHeight="1" x14ac:dyDescent="0.2">
      <c r="Q979" s="14"/>
    </row>
    <row r="980" spans="17:17" ht="12.75" customHeight="1" x14ac:dyDescent="0.2">
      <c r="Q980" s="14"/>
    </row>
    <row r="981" spans="17:17" ht="12.75" customHeight="1" x14ac:dyDescent="0.2">
      <c r="Q981" s="14"/>
    </row>
    <row r="982" spans="17:17" ht="12.75" customHeight="1" x14ac:dyDescent="0.2">
      <c r="Q982" s="14"/>
    </row>
    <row r="983" spans="17:17" ht="12.75" customHeight="1" x14ac:dyDescent="0.2">
      <c r="Q983" s="14"/>
    </row>
    <row r="984" spans="17:17" ht="12.75" customHeight="1" x14ac:dyDescent="0.2">
      <c r="Q984" s="14"/>
    </row>
    <row r="985" spans="17:17" ht="12.75" customHeight="1" x14ac:dyDescent="0.2">
      <c r="Q985" s="14"/>
    </row>
    <row r="986" spans="17:17" ht="12.75" customHeight="1" x14ac:dyDescent="0.2">
      <c r="Q986" s="14"/>
    </row>
    <row r="987" spans="17:17" ht="12.75" customHeight="1" x14ac:dyDescent="0.2">
      <c r="Q987" s="14"/>
    </row>
    <row r="988" spans="17:17" ht="12.75" customHeight="1" x14ac:dyDescent="0.2">
      <c r="Q988" s="14"/>
    </row>
    <row r="989" spans="17:17" ht="12.75" customHeight="1" x14ac:dyDescent="0.2">
      <c r="Q989" s="14"/>
    </row>
    <row r="990" spans="17:17" ht="12.75" customHeight="1" x14ac:dyDescent="0.2">
      <c r="Q990" s="14"/>
    </row>
    <row r="991" spans="17:17" ht="12.75" customHeight="1" x14ac:dyDescent="0.2">
      <c r="Q991" s="14"/>
    </row>
    <row r="992" spans="17:17" ht="12.75" customHeight="1" x14ac:dyDescent="0.2">
      <c r="Q992" s="14"/>
    </row>
    <row r="993" spans="17:17" ht="12.75" customHeight="1" x14ac:dyDescent="0.2">
      <c r="Q993" s="14"/>
    </row>
    <row r="994" spans="17:17" ht="12.75" customHeight="1" x14ac:dyDescent="0.2">
      <c r="Q994" s="14"/>
    </row>
    <row r="995" spans="17:17" ht="12.75" customHeight="1" x14ac:dyDescent="0.2">
      <c r="Q995" s="14"/>
    </row>
    <row r="996" spans="17:17" ht="12.75" customHeight="1" x14ac:dyDescent="0.2">
      <c r="Q996" s="14"/>
    </row>
    <row r="997" spans="17:17" ht="12.75" customHeight="1" x14ac:dyDescent="0.2">
      <c r="Q997" s="14"/>
    </row>
    <row r="998" spans="17:17" ht="12.75" customHeight="1" x14ac:dyDescent="0.2">
      <c r="Q998" s="14"/>
    </row>
    <row r="999" spans="17:17" ht="12.75" customHeight="1" x14ac:dyDescent="0.2">
      <c r="Q999" s="14"/>
    </row>
    <row r="1000" spans="17:17" ht="12.75" customHeight="1" x14ac:dyDescent="0.2">
      <c r="Q1000" s="14"/>
    </row>
  </sheetData>
  <mergeCells count="1">
    <mergeCell ref="B3:Q3"/>
  </mergeCells>
  <pageMargins left="0.51" right="0.75" top="1.6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"/>
  <cols>
    <col min="1" max="9" width="7.7109375" customWidth="1"/>
    <col min="10" max="10" width="9.7109375" customWidth="1"/>
    <col min="11" max="26" width="10.7109375" customWidth="1"/>
  </cols>
  <sheetData>
    <row r="1" spans="1:26" ht="12.75" customHeight="1" x14ac:dyDescent="0.2"/>
    <row r="2" spans="1:26" ht="12.75" customHeight="1" x14ac:dyDescent="0.25">
      <c r="A2" s="64" t="s">
        <v>61</v>
      </c>
      <c r="B2" s="64"/>
      <c r="C2" s="64"/>
      <c r="D2" s="64"/>
      <c r="E2" s="64"/>
      <c r="F2" s="64"/>
      <c r="G2" s="64"/>
      <c r="L2" s="62"/>
    </row>
    <row r="3" spans="1:26" ht="12.75" customHeight="1" x14ac:dyDescent="0.25">
      <c r="A3" s="67" t="s">
        <v>42</v>
      </c>
      <c r="B3" s="89" t="s">
        <v>62</v>
      </c>
      <c r="C3" s="90"/>
      <c r="D3" s="89" t="s">
        <v>63</v>
      </c>
      <c r="E3" s="90"/>
      <c r="F3" s="89" t="s">
        <v>64</v>
      </c>
      <c r="G3" s="90"/>
      <c r="H3" s="89" t="s">
        <v>60</v>
      </c>
      <c r="I3" s="90"/>
      <c r="J3" s="89" t="s">
        <v>46</v>
      </c>
      <c r="K3" s="90"/>
      <c r="L3" s="65"/>
    </row>
    <row r="4" spans="1:26" ht="12.75" customHeight="1" x14ac:dyDescent="0.25">
      <c r="A4" s="68"/>
      <c r="B4" s="67" t="s">
        <v>65</v>
      </c>
      <c r="C4" s="67" t="s">
        <v>48</v>
      </c>
      <c r="D4" s="67" t="s">
        <v>65</v>
      </c>
      <c r="E4" s="67" t="s">
        <v>48</v>
      </c>
      <c r="F4" s="67" t="s">
        <v>65</v>
      </c>
      <c r="G4" s="67" t="s">
        <v>48</v>
      </c>
      <c r="H4" s="67" t="s">
        <v>65</v>
      </c>
      <c r="I4" s="67" t="s">
        <v>48</v>
      </c>
      <c r="J4" s="67" t="s">
        <v>65</v>
      </c>
      <c r="K4" s="67" t="s">
        <v>48</v>
      </c>
      <c r="L4" s="65"/>
    </row>
    <row r="5" spans="1:26" ht="12.75" customHeight="1" x14ac:dyDescent="0.25">
      <c r="A5" s="65">
        <v>2003</v>
      </c>
      <c r="B5" s="69">
        <v>22</v>
      </c>
      <c r="C5" s="70">
        <f>+B5/$J$5*100</f>
        <v>24.719101123595504</v>
      </c>
      <c r="D5" s="69">
        <v>11</v>
      </c>
      <c r="E5" s="70">
        <f>+D5/$J$5*100</f>
        <v>12.359550561797752</v>
      </c>
      <c r="F5" s="69">
        <v>25</v>
      </c>
      <c r="G5" s="70">
        <f>+F5/$J$5*100</f>
        <v>28.08988764044944</v>
      </c>
      <c r="H5" s="69">
        <v>31</v>
      </c>
      <c r="I5" s="70">
        <f>+H5/$J$5*100</f>
        <v>34.831460674157306</v>
      </c>
      <c r="J5" s="69">
        <f>SUM(B5,D5,F5,H5)</f>
        <v>89</v>
      </c>
      <c r="K5" s="70">
        <f>+J5/$J$5*100</f>
        <v>100</v>
      </c>
      <c r="L5" s="70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25">
      <c r="A6" s="65">
        <v>2004</v>
      </c>
      <c r="B6" s="69">
        <v>18</v>
      </c>
      <c r="C6" s="70">
        <f>+B6/$J$6*100</f>
        <v>16.981132075471699</v>
      </c>
      <c r="D6" s="69">
        <v>21</v>
      </c>
      <c r="E6" s="70">
        <f>+D6/$J$6*100</f>
        <v>19.811320754716981</v>
      </c>
      <c r="F6" s="69">
        <v>35</v>
      </c>
      <c r="G6" s="70">
        <f>+F6/$J$6*100</f>
        <v>33.018867924528301</v>
      </c>
      <c r="H6" s="69">
        <v>32</v>
      </c>
      <c r="I6" s="70">
        <f>+H6/$J$6*100</f>
        <v>30.188679245283019</v>
      </c>
      <c r="J6" s="69">
        <v>106</v>
      </c>
      <c r="K6" s="70">
        <f>+J6/$J$6*100</f>
        <v>100</v>
      </c>
      <c r="L6" s="70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.75" customHeight="1" x14ac:dyDescent="0.25">
      <c r="A7" s="65">
        <v>2005</v>
      </c>
      <c r="B7" s="69">
        <v>8</v>
      </c>
      <c r="C7" s="70">
        <f>+B7/$J$7*100</f>
        <v>9.3023255813953494</v>
      </c>
      <c r="D7" s="69">
        <v>11</v>
      </c>
      <c r="E7" s="70">
        <f>+D7/$J$7*100</f>
        <v>12.790697674418606</v>
      </c>
      <c r="F7" s="69">
        <v>43</v>
      </c>
      <c r="G7" s="70">
        <f>+F7/$J$7*100</f>
        <v>50</v>
      </c>
      <c r="H7" s="69">
        <v>24</v>
      </c>
      <c r="I7" s="70">
        <f>+H7/$J$7*100</f>
        <v>27.906976744186046</v>
      </c>
      <c r="J7" s="69">
        <v>86</v>
      </c>
      <c r="K7" s="70">
        <f>+J7/$J$7*100</f>
        <v>100</v>
      </c>
      <c r="L7" s="70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.75" customHeight="1" x14ac:dyDescent="0.25">
      <c r="A8" s="65">
        <v>2006</v>
      </c>
      <c r="B8" s="69">
        <v>13</v>
      </c>
      <c r="C8" s="70">
        <f>+B8/$J$8*100</f>
        <v>14.130434782608695</v>
      </c>
      <c r="D8" s="69">
        <v>18</v>
      </c>
      <c r="E8" s="70">
        <f>+D8/$J$8*100</f>
        <v>19.565217391304348</v>
      </c>
      <c r="F8" s="69">
        <v>27</v>
      </c>
      <c r="G8" s="70">
        <f>+F8/$J$8*100</f>
        <v>29.347826086956523</v>
      </c>
      <c r="H8" s="69">
        <v>34</v>
      </c>
      <c r="I8" s="70">
        <f>+H8/$J$8*100</f>
        <v>36.95652173913043</v>
      </c>
      <c r="J8" s="69">
        <f>+B8+D8+F8+H8</f>
        <v>92</v>
      </c>
      <c r="K8" s="70">
        <f>+J8/$J$8*100</f>
        <v>100</v>
      </c>
      <c r="L8" s="70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25">
      <c r="A9" s="65">
        <v>2007</v>
      </c>
      <c r="B9" s="69">
        <v>13</v>
      </c>
      <c r="C9" s="70">
        <f t="shared" ref="C9:C12" si="0">+B9/$J$9*100</f>
        <v>14.772727272727273</v>
      </c>
      <c r="D9" s="69">
        <v>21</v>
      </c>
      <c r="E9" s="70">
        <f t="shared" ref="E9:E12" si="1">+D9/$J$9*100</f>
        <v>23.863636363636363</v>
      </c>
      <c r="F9" s="69">
        <v>22</v>
      </c>
      <c r="G9" s="70">
        <f t="shared" ref="G9:G12" si="2">+F9/$J$9*100</f>
        <v>25</v>
      </c>
      <c r="H9" s="69">
        <v>32</v>
      </c>
      <c r="I9" s="70">
        <f t="shared" ref="I9:I12" si="3">+H9/$J$9*100</f>
        <v>36.363636363636367</v>
      </c>
      <c r="J9" s="69">
        <v>88</v>
      </c>
      <c r="K9" s="70">
        <f>+J9/$J$9*100</f>
        <v>100</v>
      </c>
      <c r="L9" s="70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.75" customHeight="1" x14ac:dyDescent="0.25">
      <c r="A10" s="65">
        <v>2008</v>
      </c>
      <c r="B10" s="69"/>
      <c r="C10" s="70">
        <f t="shared" si="0"/>
        <v>0</v>
      </c>
      <c r="D10" s="69"/>
      <c r="E10" s="70">
        <f t="shared" si="1"/>
        <v>0</v>
      </c>
      <c r="F10" s="69"/>
      <c r="G10" s="70">
        <f t="shared" si="2"/>
        <v>0</v>
      </c>
      <c r="H10" s="69"/>
      <c r="I10" s="70">
        <f t="shared" si="3"/>
        <v>0</v>
      </c>
      <c r="J10" s="69">
        <f t="shared" ref="J10:J12" si="4">+B10+D10+F10+H10</f>
        <v>0</v>
      </c>
      <c r="K10" s="70">
        <v>100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.75" customHeight="1" x14ac:dyDescent="0.25">
      <c r="A11" s="65">
        <v>2009</v>
      </c>
      <c r="B11" s="69"/>
      <c r="C11" s="70">
        <f t="shared" si="0"/>
        <v>0</v>
      </c>
      <c r="D11" s="69"/>
      <c r="E11" s="70">
        <f t="shared" si="1"/>
        <v>0</v>
      </c>
      <c r="F11" s="69"/>
      <c r="G11" s="70">
        <f t="shared" si="2"/>
        <v>0</v>
      </c>
      <c r="H11" s="69"/>
      <c r="I11" s="70">
        <f t="shared" si="3"/>
        <v>0</v>
      </c>
      <c r="J11" s="69">
        <f t="shared" si="4"/>
        <v>0</v>
      </c>
      <c r="K11" s="70">
        <f t="shared" ref="K11:K12" si="5">+J11/$J$9*100</f>
        <v>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.75" customHeight="1" x14ac:dyDescent="0.25">
      <c r="A12" s="65">
        <v>2010</v>
      </c>
      <c r="B12" s="69"/>
      <c r="C12" s="70">
        <f t="shared" si="0"/>
        <v>0</v>
      </c>
      <c r="D12" s="69"/>
      <c r="E12" s="70">
        <f t="shared" si="1"/>
        <v>0</v>
      </c>
      <c r="F12" s="69"/>
      <c r="G12" s="70">
        <f t="shared" si="2"/>
        <v>0</v>
      </c>
      <c r="H12" s="69"/>
      <c r="I12" s="70">
        <f t="shared" si="3"/>
        <v>0</v>
      </c>
      <c r="J12" s="69">
        <f t="shared" si="4"/>
        <v>0</v>
      </c>
      <c r="K12" s="70">
        <f t="shared" si="5"/>
        <v>0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2"/>
    <row r="14" spans="1:26" ht="12.75" customHeight="1" x14ac:dyDescent="0.2"/>
    <row r="15" spans="1:26" ht="12.75" customHeight="1" x14ac:dyDescent="0.2"/>
    <row r="16" spans="1:2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B3:C3"/>
    <mergeCell ref="D3:E3"/>
    <mergeCell ref="F3:G3"/>
    <mergeCell ref="H3:I3"/>
    <mergeCell ref="J3:K3"/>
  </mergeCells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 x14ac:dyDescent="0.2"/>
  <cols>
    <col min="1" max="1" width="12.85546875" customWidth="1"/>
    <col min="2" max="26" width="10.7109375" customWidth="1"/>
  </cols>
  <sheetData>
    <row r="1" spans="1:2" ht="12.75" customHeight="1" x14ac:dyDescent="0.2"/>
    <row r="2" spans="1:2" ht="12.75" customHeight="1" x14ac:dyDescent="0.2"/>
    <row r="3" spans="1:2" ht="12.75" customHeight="1" x14ac:dyDescent="0.2">
      <c r="B3" s="71">
        <v>2015</v>
      </c>
    </row>
    <row r="4" spans="1:2" ht="12.75" customHeight="1" x14ac:dyDescent="0.2">
      <c r="A4" s="71" t="s">
        <v>1</v>
      </c>
      <c r="B4" s="71">
        <v>44</v>
      </c>
    </row>
    <row r="5" spans="1:2" ht="12.75" customHeight="1" x14ac:dyDescent="0.2">
      <c r="A5" s="71" t="s">
        <v>2</v>
      </c>
      <c r="B5" s="71">
        <v>18</v>
      </c>
    </row>
    <row r="6" spans="1:2" ht="12.75" customHeight="1" x14ac:dyDescent="0.2">
      <c r="A6" s="71" t="s">
        <v>66</v>
      </c>
      <c r="B6" s="71">
        <v>1</v>
      </c>
    </row>
    <row r="7" spans="1:2" ht="12.75" customHeight="1" x14ac:dyDescent="0.2"/>
    <row r="8" spans="1:2" ht="12.75" customHeight="1" x14ac:dyDescent="0.2"/>
    <row r="9" spans="1:2" ht="12.75" customHeight="1" x14ac:dyDescent="0.2"/>
    <row r="10" spans="1:2" ht="12.75" customHeight="1" x14ac:dyDescent="0.2"/>
    <row r="11" spans="1:2" ht="12.75" customHeight="1" x14ac:dyDescent="0.2"/>
    <row r="12" spans="1:2" ht="12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InciMorta</vt:lpstr>
      <vt:lpstr>Sexo</vt:lpstr>
      <vt:lpstr>Edad</vt:lpstr>
      <vt:lpstr>Régimen</vt:lpstr>
      <vt:lpstr>estadio clinico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INES ESCOBAR</dc:creator>
  <cp:lastModifiedBy>Maryluz</cp:lastModifiedBy>
  <dcterms:created xsi:type="dcterms:W3CDTF">1998-04-14T20:58:18Z</dcterms:created>
  <dcterms:modified xsi:type="dcterms:W3CDTF">2021-04-13T14:25:29Z</dcterms:modified>
</cp:coreProperties>
</file>