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E:\PIC\PIC 2021\"/>
    </mc:Choice>
  </mc:AlternateContent>
  <xr:revisionPtr revIDLastSave="0" documentId="13_ncr:1_{29A9119E-D232-42B8-8F66-7D3E02E0DADB}" xr6:coauthVersionLast="36" xr6:coauthVersionMax="36" xr10:uidLastSave="{00000000-0000-0000-0000-000000000000}"/>
  <bookViews>
    <workbookView xWindow="0" yWindow="0" windowWidth="20490" windowHeight="7050" activeTab="2" xr2:uid="{00000000-000D-0000-FFFF-FFFF00000000}"/>
  </bookViews>
  <sheets>
    <sheet name="Recurso Humano " sheetId="1" r:id="rId1"/>
    <sheet name="Recurso Logistico " sheetId="2" r:id="rId2"/>
    <sheet name="Totalizado 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B15" i="1"/>
  <c r="E14" i="1"/>
  <c r="F14" i="1" s="1"/>
  <c r="F15" i="1" s="1"/>
  <c r="B20" i="1"/>
  <c r="E19" i="1"/>
  <c r="F19" i="1" s="1"/>
  <c r="E18" i="1"/>
  <c r="F18" i="1" s="1"/>
  <c r="E69" i="1"/>
  <c r="F69" i="1" s="1"/>
  <c r="E68" i="1"/>
  <c r="F68" i="1" s="1"/>
  <c r="E67" i="1"/>
  <c r="F67" i="1" s="1"/>
  <c r="E66" i="1"/>
  <c r="F66" i="1" s="1"/>
  <c r="G40" i="2"/>
  <c r="E12" i="2"/>
  <c r="E13" i="2"/>
  <c r="E14" i="2"/>
  <c r="E15" i="2"/>
  <c r="E16" i="2"/>
  <c r="E11" i="2"/>
  <c r="E9" i="2"/>
  <c r="G17" i="2" l="1"/>
  <c r="F20" i="1"/>
  <c r="G37" i="2"/>
  <c r="G36" i="2"/>
  <c r="G35" i="2"/>
  <c r="G34" i="2"/>
  <c r="G38" i="2" s="1"/>
  <c r="C12" i="3" l="1"/>
  <c r="C14" i="3" s="1"/>
  <c r="G30" i="2" l="1"/>
  <c r="G29" i="2"/>
  <c r="G31" i="2" s="1"/>
  <c r="G24" i="2"/>
  <c r="G25" i="2"/>
  <c r="G23" i="2"/>
  <c r="F20" i="2"/>
  <c r="G20" i="2" s="1"/>
  <c r="F5" i="2"/>
  <c r="G5" i="2" s="1"/>
  <c r="F4" i="2"/>
  <c r="G4" i="2" s="1"/>
  <c r="G26" i="2" l="1"/>
  <c r="G6" i="2"/>
  <c r="B70" i="1"/>
  <c r="B63" i="1"/>
  <c r="B58" i="1"/>
  <c r="B53" i="1"/>
  <c r="B47" i="1"/>
  <c r="B42" i="1"/>
  <c r="B37" i="1"/>
  <c r="B33" i="1"/>
  <c r="B26" i="1"/>
  <c r="B11" i="1"/>
  <c r="F70" i="1" l="1"/>
  <c r="E62" i="1"/>
  <c r="F62" i="1" s="1"/>
  <c r="E61" i="1"/>
  <c r="F61" i="1" s="1"/>
  <c r="F63" i="1" s="1"/>
  <c r="E57" i="1"/>
  <c r="F57" i="1" s="1"/>
  <c r="E56" i="1"/>
  <c r="F56" i="1" s="1"/>
  <c r="E52" i="1"/>
  <c r="F52" i="1" s="1"/>
  <c r="E51" i="1"/>
  <c r="F51" i="1" s="1"/>
  <c r="E50" i="1"/>
  <c r="F50" i="1" s="1"/>
  <c r="E46" i="1"/>
  <c r="F46" i="1" s="1"/>
  <c r="E45" i="1"/>
  <c r="F45" i="1" s="1"/>
  <c r="E40" i="1"/>
  <c r="F40" i="1" s="1"/>
  <c r="E41" i="1"/>
  <c r="F41" i="1" s="1"/>
  <c r="E36" i="1"/>
  <c r="F36" i="1" s="1"/>
  <c r="F37" i="1" s="1"/>
  <c r="E32" i="1"/>
  <c r="F32" i="1" s="1"/>
  <c r="E31" i="1"/>
  <c r="F31" i="1" s="1"/>
  <c r="E30" i="1"/>
  <c r="F30" i="1" s="1"/>
  <c r="E29" i="1"/>
  <c r="F29" i="1" s="1"/>
  <c r="E25" i="1"/>
  <c r="F25" i="1" s="1"/>
  <c r="E24" i="1"/>
  <c r="F24" i="1" s="1"/>
  <c r="E10" i="1"/>
  <c r="F10" i="1" s="1"/>
  <c r="E23" i="1"/>
  <c r="F23" i="1" s="1"/>
  <c r="E9" i="1"/>
  <c r="F9" i="1" s="1"/>
  <c r="E8" i="1"/>
  <c r="F8" i="1" s="1"/>
  <c r="E7" i="1"/>
  <c r="F7" i="1" s="1"/>
  <c r="E6" i="1"/>
  <c r="F6" i="1" s="1"/>
  <c r="E5" i="1"/>
  <c r="F5" i="1" s="1"/>
  <c r="F42" i="1" l="1"/>
  <c r="F58" i="1"/>
  <c r="F11" i="1"/>
  <c r="F26" i="1"/>
  <c r="F33" i="1"/>
  <c r="F47" i="1"/>
  <c r="F53" i="1"/>
</calcChain>
</file>

<file path=xl/sharedStrings.xml><?xml version="1.0" encoding="utf-8"?>
<sst xmlns="http://schemas.openxmlformats.org/spreadsheetml/2006/main" count="93" uniqueCount="77">
  <si>
    <t>Perfiles</t>
  </si>
  <si>
    <t xml:space="preserve">aux enfermeria </t>
  </si>
  <si>
    <t>tec salud publica</t>
  </si>
  <si>
    <t>tec ambiental</t>
  </si>
  <si>
    <t xml:space="preserve">psicologos </t>
  </si>
  <si>
    <t>par</t>
  </si>
  <si>
    <t>Cantidades</t>
  </si>
  <si>
    <t>Vlr. mensual</t>
  </si>
  <si>
    <t>Meses</t>
  </si>
  <si>
    <t>Total</t>
  </si>
  <si>
    <t xml:space="preserve">trabajadoras sociales </t>
  </si>
  <si>
    <t>enfermera casa sana</t>
  </si>
  <si>
    <t>enfermera nueva</t>
  </si>
  <si>
    <t xml:space="preserve">Recurso Humano promoción social </t>
  </si>
  <si>
    <t xml:space="preserve">Recurso Humano nutrición </t>
  </si>
  <si>
    <t xml:space="preserve">higiniestas orales </t>
  </si>
  <si>
    <t xml:space="preserve">Recurso Humano Salud Mental </t>
  </si>
  <si>
    <t>pedagogo</t>
  </si>
  <si>
    <t>Recurso Humano COPACO</t>
  </si>
  <si>
    <t>Recurso Humano CRÓNICAS</t>
  </si>
  <si>
    <t>Fisioterapueta</t>
  </si>
  <si>
    <t>Recurso Humano PAI</t>
  </si>
  <si>
    <t>Recurso Humano COVID</t>
  </si>
  <si>
    <t xml:space="preserve">Bacteriologo </t>
  </si>
  <si>
    <t>Recurso Humano TB</t>
  </si>
  <si>
    <t xml:space="preserve">Recurso Humano Ambiental </t>
  </si>
  <si>
    <t xml:space="preserve">Admon Ambiental </t>
  </si>
  <si>
    <t xml:space="preserve">Recurso humano ADMON </t>
  </si>
  <si>
    <t xml:space="preserve">Coordinador </t>
  </si>
  <si>
    <t xml:space="preserve">Profesional especializado </t>
  </si>
  <si>
    <t xml:space="preserve">enfermeras </t>
  </si>
  <si>
    <t>tecnologo admon</t>
  </si>
  <si>
    <t xml:space="preserve">TOTAL </t>
  </si>
  <si>
    <t xml:space="preserve">microbus </t>
  </si>
  <si>
    <t xml:space="preserve">tapabocas </t>
  </si>
  <si>
    <t xml:space="preserve">batas </t>
  </si>
  <si>
    <t xml:space="preserve">transporte </t>
  </si>
  <si>
    <t>camioneta</t>
  </si>
  <si>
    <t xml:space="preserve">calendario </t>
  </si>
  <si>
    <t xml:space="preserve">juego interactivo </t>
  </si>
  <si>
    <t>estrategia comunicacional (depresión)</t>
  </si>
  <si>
    <t>estrategia comunicacional (violencia de género)</t>
  </si>
  <si>
    <t>estrategia comunicacional (consumo)</t>
  </si>
  <si>
    <t>estrategia comunicacional (deberes y derechos)</t>
  </si>
  <si>
    <t>estrategia comunicacional (regimen de afilición)</t>
  </si>
  <si>
    <t>estrategia comunicacional (prevención de TB)</t>
  </si>
  <si>
    <t xml:space="preserve">Cuñas radiales </t>
  </si>
  <si>
    <t>estrategia comunicacional (radial y redes sociales )</t>
  </si>
  <si>
    <t>Prueba HIV 3ra Generación x 25</t>
  </si>
  <si>
    <t>Prueba HIV 4ta Generación x 100</t>
  </si>
  <si>
    <t>Prueba de Hepatitis C x 25</t>
  </si>
  <si>
    <t xml:space="preserve">Pruebas Rapidas </t>
  </si>
  <si>
    <t xml:space="preserve">Medicamentos </t>
  </si>
  <si>
    <t xml:space="preserve">Ivecmertina </t>
  </si>
  <si>
    <t xml:space="preserve">Abvendazol </t>
  </si>
  <si>
    <t>Recurso Humano</t>
  </si>
  <si>
    <t xml:space="preserve">Transporte </t>
  </si>
  <si>
    <t xml:space="preserve">Pruebas rapidas </t>
  </si>
  <si>
    <t xml:space="preserve">Impresos </t>
  </si>
  <si>
    <t>Utilidad</t>
  </si>
  <si>
    <t xml:space="preserve">Total </t>
  </si>
  <si>
    <t>Presupuesto asignado 2021</t>
  </si>
  <si>
    <t xml:space="preserve">Diferencia </t>
  </si>
  <si>
    <t>chalecos (dotación)</t>
  </si>
  <si>
    <t>Materiales de Bioseguridad</t>
  </si>
  <si>
    <t xml:space="preserve">tapabocas N95 5xpersona/mes </t>
  </si>
  <si>
    <t xml:space="preserve">Guantes </t>
  </si>
  <si>
    <t xml:space="preserve">valor estimado para el rubro. </t>
  </si>
  <si>
    <t xml:space="preserve">Rubros </t>
  </si>
  <si>
    <t xml:space="preserve">Valor </t>
  </si>
  <si>
    <t xml:space="preserve">Materiales de Bioseguridad </t>
  </si>
  <si>
    <r>
      <t xml:space="preserve">impresos </t>
    </r>
    <r>
      <rPr>
        <sz val="11"/>
        <color rgb="FFFF0000"/>
        <rFont val="Calibri"/>
        <family val="2"/>
        <scheme val="minor"/>
      </rPr>
      <t>(pendiente de definir por diseños de la secretaria de salud)</t>
    </r>
  </si>
  <si>
    <t xml:space="preserve">Nota: la cantidad de batas es un valor estimado entre el total de personal contratado y la frecuencia de cambio y uso de batas, este valor, puede estar sujeto a modificación si se prioriza los grupos de trabajo que usan o no bata en sus actividades en campo. </t>
  </si>
  <si>
    <t>Recurso Humano escuelas</t>
  </si>
  <si>
    <t>Psicológa</t>
  </si>
  <si>
    <t>Recurso sexualidad</t>
  </si>
  <si>
    <t>enfermera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</si>
</sst>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42" fontId="0" fillId="0" borderId="0" xfId="1" applyFont="1"/>
    <xf numFmtId="42" fontId="0" fillId="0" borderId="0" xfId="0" applyNumberFormat="1"/>
    <xf numFmtId="42" fontId="0" fillId="3" borderId="0" xfId="0" applyNumberFormat="1" applyFill="1"/>
    <xf numFmtId="0" fontId="2" fillId="0" borderId="0" xfId="0" applyFont="1"/>
    <xf numFmtId="0" fontId="0" fillId="0" borderId="1" xfId="0" applyBorder="1"/>
    <xf numFmtId="42" fontId="0" fillId="0" borderId="1" xfId="1" applyFont="1" applyBorder="1"/>
    <xf numFmtId="0" fontId="0" fillId="0" borderId="0" xfId="0" applyBorder="1"/>
    <xf numFmtId="0" fontId="0" fillId="2" borderId="1" xfId="0" applyFill="1" applyBorder="1"/>
    <xf numFmtId="42" fontId="0" fillId="2" borderId="1" xfId="0" applyNumberFormat="1" applyFill="1" applyBorder="1"/>
    <xf numFmtId="0" fontId="0" fillId="0" borderId="0" xfId="0" applyFill="1" applyBorder="1"/>
    <xf numFmtId="42" fontId="0" fillId="0" borderId="0" xfId="0" applyNumberFormat="1" applyFill="1" applyBorder="1"/>
    <xf numFmtId="42" fontId="0" fillId="2" borderId="1" xfId="1" applyFont="1" applyFill="1" applyBorder="1"/>
    <xf numFmtId="0" fontId="0" fillId="0" borderId="0" xfId="0" applyFill="1"/>
    <xf numFmtId="42" fontId="0" fillId="0" borderId="0" xfId="0" applyNumberFormat="1" applyFill="1"/>
    <xf numFmtId="42" fontId="0" fillId="0" borderId="1" xfId="0" applyNumberFormat="1" applyBorder="1"/>
    <xf numFmtId="0" fontId="0" fillId="0" borderId="0" xfId="0" applyFill="1" applyAlignment="1">
      <alignment horizontal="center"/>
    </xf>
    <xf numFmtId="42" fontId="0" fillId="0" borderId="1" xfId="1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42" fontId="4" fillId="0" borderId="1" xfId="1" applyFont="1" applyFill="1" applyBorder="1"/>
    <xf numFmtId="0" fontId="2" fillId="0" borderId="1" xfId="0" applyFont="1" applyBorder="1"/>
    <xf numFmtId="4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85"/>
  <sheetViews>
    <sheetView topLeftCell="A49" workbookViewId="0">
      <selection activeCell="H67" sqref="H67"/>
    </sheetView>
  </sheetViews>
  <sheetFormatPr baseColWidth="10" defaultRowHeight="15" x14ac:dyDescent="0.25"/>
  <cols>
    <col min="1" max="1" width="22.28515625" bestFit="1" customWidth="1"/>
    <col min="3" max="3" width="12.140625" bestFit="1" customWidth="1"/>
    <col min="4" max="4" width="6.7109375" bestFit="1" customWidth="1"/>
    <col min="5" max="5" width="14" bestFit="1" customWidth="1"/>
    <col min="6" max="6" width="23.140625" customWidth="1"/>
    <col min="7" max="7" width="23" customWidth="1"/>
  </cols>
  <sheetData>
    <row r="3" spans="1:6" x14ac:dyDescent="0.25">
      <c r="A3" s="25" t="s">
        <v>13</v>
      </c>
      <c r="B3" s="25"/>
      <c r="C3" s="25"/>
      <c r="D3" s="25"/>
      <c r="E3" s="25"/>
      <c r="F3" s="25"/>
    </row>
    <row r="4" spans="1:6" x14ac:dyDescent="0.25">
      <c r="A4" s="5" t="s">
        <v>0</v>
      </c>
      <c r="B4" s="5" t="s">
        <v>6</v>
      </c>
      <c r="C4" s="5" t="s">
        <v>7</v>
      </c>
      <c r="D4" s="5" t="s">
        <v>8</v>
      </c>
      <c r="E4" s="5"/>
      <c r="F4" s="5" t="s">
        <v>9</v>
      </c>
    </row>
    <row r="5" spans="1:6" x14ac:dyDescent="0.25">
      <c r="A5" s="5" t="s">
        <v>11</v>
      </c>
      <c r="B5" s="28">
        <v>25</v>
      </c>
      <c r="C5" s="6">
        <v>2600000</v>
      </c>
      <c r="D5" s="5">
        <v>8</v>
      </c>
      <c r="E5" s="6">
        <f>+C5*D5</f>
        <v>20800000</v>
      </c>
      <c r="F5" s="6">
        <f>+E5*B5</f>
        <v>520000000</v>
      </c>
    </row>
    <row r="6" spans="1:6" x14ac:dyDescent="0.25">
      <c r="A6" s="5" t="s">
        <v>1</v>
      </c>
      <c r="B6" s="28">
        <v>2</v>
      </c>
      <c r="C6" s="6">
        <v>1500000</v>
      </c>
      <c r="D6" s="5">
        <v>8</v>
      </c>
      <c r="E6" s="6">
        <f t="shared" ref="E6:E10" si="0">+C6*D6</f>
        <v>12000000</v>
      </c>
      <c r="F6" s="6">
        <f t="shared" ref="F6:F10" si="1">+E6*B6</f>
        <v>24000000</v>
      </c>
    </row>
    <row r="7" spans="1:6" x14ac:dyDescent="0.25">
      <c r="A7" s="5" t="s">
        <v>2</v>
      </c>
      <c r="B7" s="28">
        <v>14</v>
      </c>
      <c r="C7" s="6">
        <v>1500000</v>
      </c>
      <c r="D7" s="5">
        <v>8</v>
      </c>
      <c r="E7" s="6">
        <f t="shared" si="0"/>
        <v>12000000</v>
      </c>
      <c r="F7" s="6">
        <f t="shared" si="1"/>
        <v>168000000</v>
      </c>
    </row>
    <row r="8" spans="1:6" x14ac:dyDescent="0.25">
      <c r="A8" s="5" t="s">
        <v>3</v>
      </c>
      <c r="B8" s="28">
        <v>7</v>
      </c>
      <c r="C8" s="6">
        <v>1600000</v>
      </c>
      <c r="D8" s="5">
        <v>8</v>
      </c>
      <c r="E8" s="6">
        <f t="shared" si="0"/>
        <v>12800000</v>
      </c>
      <c r="F8" s="6">
        <f t="shared" si="1"/>
        <v>89600000</v>
      </c>
    </row>
    <row r="9" spans="1:6" x14ac:dyDescent="0.25">
      <c r="A9" s="5" t="s">
        <v>4</v>
      </c>
      <c r="B9" s="28">
        <v>7</v>
      </c>
      <c r="C9" s="6">
        <v>2400000</v>
      </c>
      <c r="D9" s="5">
        <v>8</v>
      </c>
      <c r="E9" s="6">
        <f t="shared" si="0"/>
        <v>19200000</v>
      </c>
      <c r="F9" s="6">
        <f t="shared" si="1"/>
        <v>134400000</v>
      </c>
    </row>
    <row r="10" spans="1:6" x14ac:dyDescent="0.25">
      <c r="A10" s="5" t="s">
        <v>10</v>
      </c>
      <c r="B10" s="28">
        <v>7</v>
      </c>
      <c r="C10" s="6">
        <v>2400000</v>
      </c>
      <c r="D10" s="5">
        <v>8</v>
      </c>
      <c r="E10" s="6">
        <f t="shared" si="0"/>
        <v>19200000</v>
      </c>
      <c r="F10" s="6">
        <f t="shared" si="1"/>
        <v>134400000</v>
      </c>
    </row>
    <row r="11" spans="1:6" x14ac:dyDescent="0.25">
      <c r="A11" s="5"/>
      <c r="B11" s="8">
        <f>SUM(B5:B10)</f>
        <v>62</v>
      </c>
      <c r="C11" s="5"/>
      <c r="D11" s="5"/>
      <c r="E11" s="5"/>
      <c r="F11" s="9">
        <f>SUM(F5:F10)</f>
        <v>1070400000</v>
      </c>
    </row>
    <row r="12" spans="1:6" s="13" customFormat="1" x14ac:dyDescent="0.25">
      <c r="A12" s="10"/>
      <c r="B12" s="10"/>
      <c r="C12" s="10"/>
      <c r="D12" s="10"/>
      <c r="E12" s="10"/>
      <c r="F12" s="11"/>
    </row>
    <row r="13" spans="1:6" s="13" customFormat="1" x14ac:dyDescent="0.25">
      <c r="A13" s="25" t="s">
        <v>75</v>
      </c>
      <c r="B13" s="25"/>
      <c r="C13" s="25"/>
      <c r="D13" s="25"/>
      <c r="E13" s="25"/>
      <c r="F13" s="25"/>
    </row>
    <row r="14" spans="1:6" s="13" customFormat="1" x14ac:dyDescent="0.25">
      <c r="A14" s="5" t="s">
        <v>76</v>
      </c>
      <c r="B14" s="28">
        <v>1</v>
      </c>
      <c r="C14" s="6">
        <v>2600000</v>
      </c>
      <c r="D14" s="5">
        <v>8</v>
      </c>
      <c r="E14" s="6">
        <f>+C14*D14</f>
        <v>20800000</v>
      </c>
      <c r="F14" s="6">
        <f>+E14*B14</f>
        <v>20800000</v>
      </c>
    </row>
    <row r="15" spans="1:6" s="13" customFormat="1" x14ac:dyDescent="0.25">
      <c r="A15" s="5"/>
      <c r="B15" s="8">
        <f>SUM(B14:B14)</f>
        <v>1</v>
      </c>
      <c r="C15" s="5"/>
      <c r="D15" s="5"/>
      <c r="E15" s="5"/>
      <c r="F15" s="9">
        <f>SUM(F14:F14)</f>
        <v>20800000</v>
      </c>
    </row>
    <row r="16" spans="1:6" s="13" customFormat="1" x14ac:dyDescent="0.25">
      <c r="A16" s="10"/>
      <c r="B16" s="10"/>
      <c r="C16" s="10"/>
      <c r="D16" s="10"/>
      <c r="E16" s="10"/>
      <c r="F16" s="11"/>
    </row>
    <row r="17" spans="1:6" s="13" customFormat="1" x14ac:dyDescent="0.25">
      <c r="A17" s="25" t="s">
        <v>73</v>
      </c>
      <c r="B17" s="25"/>
      <c r="C17" s="25"/>
      <c r="D17" s="25"/>
      <c r="E17" s="25"/>
      <c r="F17" s="25"/>
    </row>
    <row r="18" spans="1:6" s="13" customFormat="1" x14ac:dyDescent="0.25">
      <c r="A18" s="5" t="s">
        <v>10</v>
      </c>
      <c r="B18" s="28">
        <v>2</v>
      </c>
      <c r="C18" s="6">
        <v>2400000</v>
      </c>
      <c r="D18" s="5">
        <v>8</v>
      </c>
      <c r="E18" s="6">
        <f>+C18*D18</f>
        <v>19200000</v>
      </c>
      <c r="F18" s="6">
        <f>+E18*B18</f>
        <v>38400000</v>
      </c>
    </row>
    <row r="19" spans="1:6" s="13" customFormat="1" x14ac:dyDescent="0.25">
      <c r="A19" s="32" t="s">
        <v>74</v>
      </c>
      <c r="B19" s="28">
        <v>2</v>
      </c>
      <c r="C19" s="6">
        <v>2400000</v>
      </c>
      <c r="D19" s="5">
        <v>8</v>
      </c>
      <c r="E19" s="6">
        <f t="shared" ref="E19" si="2">+C19*D19</f>
        <v>19200000</v>
      </c>
      <c r="F19" s="6">
        <f t="shared" ref="F19" si="3">+E19*B19</f>
        <v>38400000</v>
      </c>
    </row>
    <row r="20" spans="1:6" s="13" customFormat="1" x14ac:dyDescent="0.25">
      <c r="A20" s="5"/>
      <c r="B20" s="8">
        <f>SUM(B18:B19)</f>
        <v>4</v>
      </c>
      <c r="C20" s="5"/>
      <c r="D20" s="5"/>
      <c r="E20" s="5"/>
      <c r="F20" s="9">
        <f>SUM(F18:F19)</f>
        <v>76800000</v>
      </c>
    </row>
    <row r="21" spans="1:6" s="13" customFormat="1" x14ac:dyDescent="0.25">
      <c r="A21" s="10"/>
      <c r="B21" s="10"/>
      <c r="C21" s="10"/>
      <c r="D21" s="10"/>
      <c r="E21" s="10"/>
      <c r="F21" s="11"/>
    </row>
    <row r="22" spans="1:6" x14ac:dyDescent="0.25">
      <c r="A22" s="29" t="s">
        <v>14</v>
      </c>
      <c r="B22" s="30"/>
      <c r="C22" s="30"/>
      <c r="D22" s="30"/>
      <c r="E22" s="30"/>
      <c r="F22" s="31"/>
    </row>
    <row r="23" spans="1:6" x14ac:dyDescent="0.25">
      <c r="A23" s="5" t="s">
        <v>12</v>
      </c>
      <c r="B23" s="28">
        <v>1</v>
      </c>
      <c r="C23" s="6">
        <v>2600000</v>
      </c>
      <c r="D23" s="5">
        <v>8</v>
      </c>
      <c r="E23" s="6">
        <f>+C23*D23</f>
        <v>20800000</v>
      </c>
      <c r="F23" s="6">
        <f>+E23*B23</f>
        <v>20800000</v>
      </c>
    </row>
    <row r="24" spans="1:6" x14ac:dyDescent="0.25">
      <c r="A24" s="5" t="s">
        <v>1</v>
      </c>
      <c r="B24" s="28">
        <v>5</v>
      </c>
      <c r="C24" s="6">
        <v>1500000</v>
      </c>
      <c r="D24" s="5">
        <v>8</v>
      </c>
      <c r="E24" s="6">
        <f t="shared" ref="E24" si="4">+C24*D24</f>
        <v>12000000</v>
      </c>
      <c r="F24" s="6">
        <f t="shared" ref="F24" si="5">+E24*B24</f>
        <v>60000000</v>
      </c>
    </row>
    <row r="25" spans="1:6" x14ac:dyDescent="0.25">
      <c r="A25" s="5" t="s">
        <v>15</v>
      </c>
      <c r="B25" s="28">
        <v>2</v>
      </c>
      <c r="C25" s="6">
        <v>1500000</v>
      </c>
      <c r="D25" s="5">
        <v>8</v>
      </c>
      <c r="E25" s="6">
        <f t="shared" ref="E25" si="6">+C25*D25</f>
        <v>12000000</v>
      </c>
      <c r="F25" s="6">
        <f t="shared" ref="F25" si="7">+E25*B25</f>
        <v>24000000</v>
      </c>
    </row>
    <row r="26" spans="1:6" x14ac:dyDescent="0.25">
      <c r="A26" s="5"/>
      <c r="B26" s="8">
        <f>SUM(B23:B25)</f>
        <v>8</v>
      </c>
      <c r="C26" s="5"/>
      <c r="D26" s="5"/>
      <c r="E26" s="5"/>
      <c r="F26" s="9">
        <f>SUM(F23:F25)</f>
        <v>104800000</v>
      </c>
    </row>
    <row r="27" spans="1:6" x14ac:dyDescent="0.25">
      <c r="A27" s="7"/>
      <c r="B27" s="10"/>
      <c r="C27" s="10"/>
      <c r="D27" s="10"/>
      <c r="E27" s="10"/>
      <c r="F27" s="11"/>
    </row>
    <row r="28" spans="1:6" x14ac:dyDescent="0.25">
      <c r="A28" s="25" t="s">
        <v>16</v>
      </c>
      <c r="B28" s="25"/>
      <c r="C28" s="25"/>
      <c r="D28" s="25"/>
      <c r="E28" s="25"/>
      <c r="F28" s="25"/>
    </row>
    <row r="29" spans="1:6" x14ac:dyDescent="0.25">
      <c r="A29" s="5" t="s">
        <v>4</v>
      </c>
      <c r="B29" s="28">
        <v>13</v>
      </c>
      <c r="C29" s="6">
        <v>2400000</v>
      </c>
      <c r="D29" s="5">
        <v>8</v>
      </c>
      <c r="E29" s="6">
        <f t="shared" ref="E29" si="8">+C29*D29</f>
        <v>19200000</v>
      </c>
      <c r="F29" s="6">
        <f t="shared" ref="F29" si="9">+E29*B29</f>
        <v>249600000</v>
      </c>
    </row>
    <row r="30" spans="1:6" x14ac:dyDescent="0.25">
      <c r="A30" s="5" t="s">
        <v>12</v>
      </c>
      <c r="B30" s="28">
        <v>1</v>
      </c>
      <c r="C30" s="6">
        <v>2600000</v>
      </c>
      <c r="D30" s="5">
        <v>8</v>
      </c>
      <c r="E30" s="6">
        <f>+C30*D30</f>
        <v>20800000</v>
      </c>
      <c r="F30" s="17">
        <f>+E30*B30</f>
        <v>20800000</v>
      </c>
    </row>
    <row r="31" spans="1:6" x14ac:dyDescent="0.25">
      <c r="A31" s="5" t="s">
        <v>17</v>
      </c>
      <c r="B31" s="28">
        <v>1</v>
      </c>
      <c r="C31" s="6">
        <v>2400000</v>
      </c>
      <c r="D31" s="5">
        <v>8</v>
      </c>
      <c r="E31" s="6">
        <f t="shared" ref="E31:E32" si="10">+C31*D31</f>
        <v>19200000</v>
      </c>
      <c r="F31" s="6">
        <f t="shared" ref="F31:F32" si="11">+E31*B31</f>
        <v>19200000</v>
      </c>
    </row>
    <row r="32" spans="1:6" x14ac:dyDescent="0.25">
      <c r="A32" s="5" t="s">
        <v>5</v>
      </c>
      <c r="B32" s="28">
        <v>1</v>
      </c>
      <c r="C32" s="6">
        <v>1500000</v>
      </c>
      <c r="D32" s="5">
        <v>8</v>
      </c>
      <c r="E32" s="6">
        <f t="shared" si="10"/>
        <v>12000000</v>
      </c>
      <c r="F32" s="6">
        <f t="shared" si="11"/>
        <v>12000000</v>
      </c>
    </row>
    <row r="33" spans="1:6" x14ac:dyDescent="0.25">
      <c r="A33" s="5"/>
      <c r="B33" s="8">
        <f>SUM(B29:B32)</f>
        <v>16</v>
      </c>
      <c r="C33" s="5"/>
      <c r="D33" s="5"/>
      <c r="E33" s="5"/>
      <c r="F33" s="9">
        <f>SUM(F29:F32)</f>
        <v>301600000</v>
      </c>
    </row>
    <row r="34" spans="1:6" x14ac:dyDescent="0.25">
      <c r="A34" s="7"/>
      <c r="B34" s="10"/>
      <c r="C34" s="10"/>
      <c r="D34" s="10"/>
      <c r="E34" s="10"/>
      <c r="F34" s="11"/>
    </row>
    <row r="35" spans="1:6" x14ac:dyDescent="0.25">
      <c r="A35" s="25" t="s">
        <v>18</v>
      </c>
      <c r="B35" s="25"/>
      <c r="C35" s="25"/>
      <c r="D35" s="25"/>
      <c r="E35" s="25"/>
      <c r="F35" s="25"/>
    </row>
    <row r="36" spans="1:6" x14ac:dyDescent="0.25">
      <c r="A36" s="5" t="s">
        <v>1</v>
      </c>
      <c r="B36" s="28">
        <v>4</v>
      </c>
      <c r="C36" s="6">
        <v>1500000</v>
      </c>
      <c r="D36" s="5">
        <v>8</v>
      </c>
      <c r="E36" s="6">
        <f t="shared" ref="E36" si="12">+C36*D36</f>
        <v>12000000</v>
      </c>
      <c r="F36" s="6">
        <f t="shared" ref="F36" si="13">+E36*B36</f>
        <v>48000000</v>
      </c>
    </row>
    <row r="37" spans="1:6" x14ac:dyDescent="0.25">
      <c r="A37" s="5"/>
      <c r="B37" s="8">
        <f>SUM(B36:B36)</f>
        <v>4</v>
      </c>
      <c r="C37" s="5"/>
      <c r="D37" s="5"/>
      <c r="E37" s="5"/>
      <c r="F37" s="9">
        <f>SUM(F36:F36)</f>
        <v>48000000</v>
      </c>
    </row>
    <row r="38" spans="1:6" x14ac:dyDescent="0.25">
      <c r="A38" s="7"/>
      <c r="B38" s="10"/>
      <c r="C38" s="10"/>
      <c r="D38" s="10"/>
      <c r="E38" s="10"/>
      <c r="F38" s="11"/>
    </row>
    <row r="39" spans="1:6" x14ac:dyDescent="0.25">
      <c r="A39" s="25" t="s">
        <v>19</v>
      </c>
      <c r="B39" s="25"/>
      <c r="C39" s="25"/>
      <c r="D39" s="25"/>
      <c r="E39" s="25"/>
      <c r="F39" s="25"/>
    </row>
    <row r="40" spans="1:6" x14ac:dyDescent="0.25">
      <c r="A40" s="5" t="s">
        <v>20</v>
      </c>
      <c r="B40" s="28">
        <v>1</v>
      </c>
      <c r="C40" s="6">
        <v>2400000</v>
      </c>
      <c r="D40" s="5">
        <v>8</v>
      </c>
      <c r="E40" s="6">
        <f t="shared" ref="E40" si="14">+C40*D40</f>
        <v>19200000</v>
      </c>
      <c r="F40" s="6">
        <f t="shared" ref="F40" si="15">+E40*B40</f>
        <v>19200000</v>
      </c>
    </row>
    <row r="41" spans="1:6" x14ac:dyDescent="0.25">
      <c r="A41" s="8" t="s">
        <v>1</v>
      </c>
      <c r="B41" s="28">
        <v>2</v>
      </c>
      <c r="C41" s="6">
        <v>1500000</v>
      </c>
      <c r="D41" s="5">
        <v>8</v>
      </c>
      <c r="E41" s="6">
        <f t="shared" ref="E41" si="16">+C41*D41</f>
        <v>12000000</v>
      </c>
      <c r="F41" s="6">
        <f t="shared" ref="F41" si="17">+E41*B41</f>
        <v>24000000</v>
      </c>
    </row>
    <row r="42" spans="1:6" x14ac:dyDescent="0.25">
      <c r="A42" s="5"/>
      <c r="B42" s="8">
        <f>SUM(B40:B41)</f>
        <v>3</v>
      </c>
      <c r="C42" s="5"/>
      <c r="D42" s="5"/>
      <c r="E42" s="5"/>
      <c r="F42" s="9">
        <f>SUM(F40:F41)</f>
        <v>43200000</v>
      </c>
    </row>
    <row r="43" spans="1:6" x14ac:dyDescent="0.25">
      <c r="A43" s="7"/>
      <c r="B43" s="10"/>
      <c r="C43" s="10"/>
      <c r="D43" s="10"/>
      <c r="E43" s="10"/>
      <c r="F43" s="11"/>
    </row>
    <row r="44" spans="1:6" x14ac:dyDescent="0.25">
      <c r="A44" s="25" t="s">
        <v>21</v>
      </c>
      <c r="B44" s="25"/>
      <c r="C44" s="25"/>
      <c r="D44" s="25"/>
      <c r="E44" s="25"/>
      <c r="F44" s="25"/>
    </row>
    <row r="45" spans="1:6" x14ac:dyDescent="0.25">
      <c r="A45" s="5" t="s">
        <v>12</v>
      </c>
      <c r="B45" s="28">
        <v>1</v>
      </c>
      <c r="C45" s="6">
        <v>2600000</v>
      </c>
      <c r="D45" s="5">
        <v>8</v>
      </c>
      <c r="E45" s="6">
        <f>+C45*D45</f>
        <v>20800000</v>
      </c>
      <c r="F45" s="6">
        <f>+E45*B45</f>
        <v>20800000</v>
      </c>
    </row>
    <row r="46" spans="1:6" x14ac:dyDescent="0.25">
      <c r="A46" s="5" t="s">
        <v>1</v>
      </c>
      <c r="B46" s="28">
        <v>9</v>
      </c>
      <c r="C46" s="6">
        <v>1500000</v>
      </c>
      <c r="D46" s="5">
        <v>8</v>
      </c>
      <c r="E46" s="6">
        <f t="shared" ref="E46" si="18">+C46*D46</f>
        <v>12000000</v>
      </c>
      <c r="F46" s="6">
        <f t="shared" ref="F46" si="19">+E46*B46</f>
        <v>108000000</v>
      </c>
    </row>
    <row r="47" spans="1:6" x14ac:dyDescent="0.25">
      <c r="A47" s="5"/>
      <c r="B47" s="8">
        <f>SUM(B45:B46)</f>
        <v>10</v>
      </c>
      <c r="C47" s="5"/>
      <c r="D47" s="5"/>
      <c r="E47" s="5"/>
      <c r="F47" s="9">
        <f>SUM(F45:F46)</f>
        <v>128800000</v>
      </c>
    </row>
    <row r="48" spans="1:6" x14ac:dyDescent="0.25">
      <c r="A48" s="7"/>
      <c r="B48" s="10"/>
      <c r="C48" s="10"/>
      <c r="D48" s="10"/>
      <c r="E48" s="10"/>
      <c r="F48" s="11"/>
    </row>
    <row r="49" spans="1:6" x14ac:dyDescent="0.25">
      <c r="A49" s="25" t="s">
        <v>22</v>
      </c>
      <c r="B49" s="25"/>
      <c r="C49" s="25"/>
      <c r="D49" s="25"/>
      <c r="E49" s="25"/>
      <c r="F49" s="25"/>
    </row>
    <row r="50" spans="1:6" x14ac:dyDescent="0.25">
      <c r="A50" s="5" t="s">
        <v>12</v>
      </c>
      <c r="B50" s="28">
        <v>11</v>
      </c>
      <c r="C50" s="6">
        <v>2600000</v>
      </c>
      <c r="D50" s="5">
        <v>8</v>
      </c>
      <c r="E50" s="6">
        <f>+C50*D50</f>
        <v>20800000</v>
      </c>
      <c r="F50" s="6">
        <f>+E50*B50</f>
        <v>228800000</v>
      </c>
    </row>
    <row r="51" spans="1:6" x14ac:dyDescent="0.25">
      <c r="A51" s="5" t="s">
        <v>1</v>
      </c>
      <c r="B51" s="28">
        <v>15</v>
      </c>
      <c r="C51" s="6">
        <v>1500000</v>
      </c>
      <c r="D51" s="5">
        <v>8</v>
      </c>
      <c r="E51" s="6">
        <f t="shared" ref="E51:E52" si="20">+C51*D51</f>
        <v>12000000</v>
      </c>
      <c r="F51" s="6">
        <f t="shared" ref="F51:F52" si="21">+E51*B51</f>
        <v>180000000</v>
      </c>
    </row>
    <row r="52" spans="1:6" x14ac:dyDescent="0.25">
      <c r="A52" s="5" t="s">
        <v>23</v>
      </c>
      <c r="B52" s="28">
        <v>1</v>
      </c>
      <c r="C52" s="6">
        <v>2800000</v>
      </c>
      <c r="D52" s="5">
        <v>8</v>
      </c>
      <c r="E52" s="6">
        <f t="shared" si="20"/>
        <v>22400000</v>
      </c>
      <c r="F52" s="6">
        <f t="shared" si="21"/>
        <v>22400000</v>
      </c>
    </row>
    <row r="53" spans="1:6" x14ac:dyDescent="0.25">
      <c r="A53" s="5"/>
      <c r="B53" s="8">
        <f>SUM(B50:B52)</f>
        <v>27</v>
      </c>
      <c r="C53" s="5"/>
      <c r="D53" s="5"/>
      <c r="E53" s="5"/>
      <c r="F53" s="9">
        <f>SUM(F50:F52)</f>
        <v>431200000</v>
      </c>
    </row>
    <row r="54" spans="1:6" x14ac:dyDescent="0.25">
      <c r="B54" s="13"/>
      <c r="C54" s="13"/>
      <c r="D54" s="13"/>
      <c r="E54" s="13"/>
      <c r="F54" s="14"/>
    </row>
    <row r="55" spans="1:6" x14ac:dyDescent="0.25">
      <c r="A55" s="25" t="s">
        <v>24</v>
      </c>
      <c r="B55" s="25"/>
      <c r="C55" s="25"/>
      <c r="D55" s="25"/>
      <c r="E55" s="25"/>
      <c r="F55" s="25"/>
    </row>
    <row r="56" spans="1:6" x14ac:dyDescent="0.25">
      <c r="A56" s="5" t="s">
        <v>4</v>
      </c>
      <c r="B56" s="28">
        <v>1</v>
      </c>
      <c r="C56" s="6">
        <v>2400000</v>
      </c>
      <c r="D56" s="5">
        <v>8</v>
      </c>
      <c r="E56" s="6">
        <f t="shared" ref="E56:E57" si="22">+C56*D56</f>
        <v>19200000</v>
      </c>
      <c r="F56" s="6">
        <f t="shared" ref="F56:F57" si="23">+E56*B56</f>
        <v>19200000</v>
      </c>
    </row>
    <row r="57" spans="1:6" x14ac:dyDescent="0.25">
      <c r="A57" s="5" t="s">
        <v>1</v>
      </c>
      <c r="B57" s="28">
        <v>2</v>
      </c>
      <c r="C57" s="6">
        <v>1500000</v>
      </c>
      <c r="D57" s="5">
        <v>8</v>
      </c>
      <c r="E57" s="6">
        <f t="shared" si="22"/>
        <v>12000000</v>
      </c>
      <c r="F57" s="6">
        <f t="shared" si="23"/>
        <v>24000000</v>
      </c>
    </row>
    <row r="58" spans="1:6" x14ac:dyDescent="0.25">
      <c r="A58" s="5"/>
      <c r="B58" s="8">
        <f>SUM(B56:B57)</f>
        <v>3</v>
      </c>
      <c r="C58" s="5"/>
      <c r="D58" s="5"/>
      <c r="E58" s="5"/>
      <c r="F58" s="9">
        <f>SUM(F56:F57)</f>
        <v>43200000</v>
      </c>
    </row>
    <row r="59" spans="1:6" x14ac:dyDescent="0.25">
      <c r="A59" s="7"/>
      <c r="B59" s="10"/>
      <c r="C59" s="10"/>
      <c r="D59" s="10"/>
      <c r="E59" s="10"/>
      <c r="F59" s="11"/>
    </row>
    <row r="60" spans="1:6" x14ac:dyDescent="0.25">
      <c r="A60" s="25" t="s">
        <v>25</v>
      </c>
      <c r="B60" s="25"/>
      <c r="C60" s="25"/>
      <c r="D60" s="25"/>
      <c r="E60" s="25"/>
      <c r="F60" s="25"/>
    </row>
    <row r="61" spans="1:6" x14ac:dyDescent="0.25">
      <c r="A61" s="5" t="s">
        <v>26</v>
      </c>
      <c r="B61" s="28">
        <v>1</v>
      </c>
      <c r="C61" s="6">
        <v>2400000</v>
      </c>
      <c r="D61" s="5">
        <v>8</v>
      </c>
      <c r="E61" s="6">
        <f t="shared" ref="E61:E62" si="24">+C61*D61</f>
        <v>19200000</v>
      </c>
      <c r="F61" s="6">
        <f t="shared" ref="F61:F62" si="25">+E61*B61</f>
        <v>19200000</v>
      </c>
    </row>
    <row r="62" spans="1:6" x14ac:dyDescent="0.25">
      <c r="A62" s="5" t="s">
        <v>3</v>
      </c>
      <c r="B62" s="28">
        <v>6</v>
      </c>
      <c r="C62" s="6">
        <v>1600000</v>
      </c>
      <c r="D62" s="5">
        <v>8</v>
      </c>
      <c r="E62" s="6">
        <f t="shared" si="24"/>
        <v>12800000</v>
      </c>
      <c r="F62" s="6">
        <f t="shared" si="25"/>
        <v>76800000</v>
      </c>
    </row>
    <row r="63" spans="1:6" x14ac:dyDescent="0.25">
      <c r="A63" s="5"/>
      <c r="B63" s="8">
        <f>SUM(B61:B62)</f>
        <v>7</v>
      </c>
      <c r="C63" s="5"/>
      <c r="D63" s="5"/>
      <c r="E63" s="5"/>
      <c r="F63" s="9">
        <f>SUM(F61:F62)</f>
        <v>96000000</v>
      </c>
    </row>
    <row r="64" spans="1:6" x14ac:dyDescent="0.25">
      <c r="F64" s="2"/>
    </row>
    <row r="65" spans="1:7" x14ac:dyDescent="0.25">
      <c r="A65" s="25" t="s">
        <v>27</v>
      </c>
      <c r="B65" s="25"/>
      <c r="C65" s="25"/>
      <c r="D65" s="25"/>
      <c r="E65" s="25"/>
      <c r="F65" s="25"/>
    </row>
    <row r="66" spans="1:7" x14ac:dyDescent="0.25">
      <c r="A66" s="5" t="s">
        <v>28</v>
      </c>
      <c r="B66" s="28">
        <v>1</v>
      </c>
      <c r="C66" s="5">
        <v>4000000</v>
      </c>
      <c r="D66" s="5">
        <v>8</v>
      </c>
      <c r="E66" s="6">
        <f>+D66*C66</f>
        <v>32000000</v>
      </c>
      <c r="F66" s="15">
        <f>+B66*E66</f>
        <v>32000000</v>
      </c>
    </row>
    <row r="67" spans="1:7" x14ac:dyDescent="0.25">
      <c r="A67" s="5" t="s">
        <v>29</v>
      </c>
      <c r="B67" s="28">
        <v>1</v>
      </c>
      <c r="C67" s="5">
        <v>3800000</v>
      </c>
      <c r="D67" s="5">
        <v>8</v>
      </c>
      <c r="E67" s="6">
        <f>+D67*C67</f>
        <v>30400000</v>
      </c>
      <c r="F67" s="15">
        <f>+B67*E67</f>
        <v>30400000</v>
      </c>
    </row>
    <row r="68" spans="1:7" x14ac:dyDescent="0.25">
      <c r="A68" s="5" t="s">
        <v>30</v>
      </c>
      <c r="B68" s="28">
        <v>2</v>
      </c>
      <c r="C68" s="5">
        <v>2600000</v>
      </c>
      <c r="D68" s="5">
        <v>8</v>
      </c>
      <c r="E68" s="6">
        <f>+D68*C68</f>
        <v>20800000</v>
      </c>
      <c r="F68" s="15">
        <f>+B68*E68</f>
        <v>41600000</v>
      </c>
    </row>
    <row r="69" spans="1:7" x14ac:dyDescent="0.25">
      <c r="A69" s="5" t="s">
        <v>31</v>
      </c>
      <c r="B69" s="28">
        <v>1</v>
      </c>
      <c r="C69" s="5">
        <v>2000000</v>
      </c>
      <c r="D69" s="5">
        <v>8</v>
      </c>
      <c r="E69" s="6">
        <f>+D69*C69</f>
        <v>16000000</v>
      </c>
      <c r="F69" s="15">
        <f>+B69*E69</f>
        <v>16000000</v>
      </c>
    </row>
    <row r="70" spans="1:7" x14ac:dyDescent="0.25">
      <c r="A70" s="5"/>
      <c r="B70" s="8">
        <f>SUM(B66:B69)</f>
        <v>5</v>
      </c>
      <c r="C70" s="5"/>
      <c r="D70" s="5"/>
      <c r="E70" s="5"/>
      <c r="F70" s="9">
        <f>SUM(F66:F69)</f>
        <v>120000000</v>
      </c>
    </row>
    <row r="72" spans="1:7" x14ac:dyDescent="0.25">
      <c r="E72" s="4" t="s">
        <v>32</v>
      </c>
      <c r="F72" s="3">
        <f>+F63+F58+F53+F47+F42+F37+F33+F26+F11+F70+F20+F15</f>
        <v>2484800000</v>
      </c>
    </row>
    <row r="74" spans="1:7" x14ac:dyDescent="0.25">
      <c r="F74" s="1"/>
      <c r="G74" s="1"/>
    </row>
    <row r="75" spans="1:7" x14ac:dyDescent="0.25">
      <c r="F75" s="2"/>
      <c r="G75" s="2"/>
    </row>
    <row r="76" spans="1:7" x14ac:dyDescent="0.25">
      <c r="A76" s="24"/>
      <c r="B76" s="24"/>
      <c r="C76" s="24"/>
      <c r="D76" s="24"/>
      <c r="E76" s="24"/>
    </row>
    <row r="77" spans="1:7" x14ac:dyDescent="0.25">
      <c r="E77" s="1"/>
    </row>
    <row r="80" spans="1:7" x14ac:dyDescent="0.25">
      <c r="E80" s="1"/>
    </row>
    <row r="83" spans="5:5" x14ac:dyDescent="0.25">
      <c r="E83" s="1"/>
    </row>
    <row r="84" spans="5:5" x14ac:dyDescent="0.25">
      <c r="E84" s="1"/>
    </row>
    <row r="85" spans="5:5" x14ac:dyDescent="0.25">
      <c r="E85" s="2"/>
    </row>
  </sheetData>
  <mergeCells count="13">
    <mergeCell ref="A76:E76"/>
    <mergeCell ref="A3:F3"/>
    <mergeCell ref="A22:F22"/>
    <mergeCell ref="A28:F28"/>
    <mergeCell ref="A35:F35"/>
    <mergeCell ref="A39:F39"/>
    <mergeCell ref="A44:F44"/>
    <mergeCell ref="A49:F49"/>
    <mergeCell ref="A55:F55"/>
    <mergeCell ref="A60:F60"/>
    <mergeCell ref="A65:F65"/>
    <mergeCell ref="A17:F17"/>
    <mergeCell ref="A13:F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6"/>
  <sheetViews>
    <sheetView topLeftCell="A22" workbookViewId="0">
      <selection activeCell="K36" sqref="K36"/>
    </sheetView>
  </sheetViews>
  <sheetFormatPr baseColWidth="10" defaultRowHeight="15" x14ac:dyDescent="0.25"/>
  <cols>
    <col min="2" max="2" width="45.5703125" customWidth="1"/>
    <col min="4" max="4" width="12" bestFit="1" customWidth="1"/>
    <col min="6" max="6" width="13" bestFit="1" customWidth="1"/>
    <col min="7" max="7" width="14.5703125" customWidth="1"/>
  </cols>
  <sheetData>
    <row r="3" spans="2:7" x14ac:dyDescent="0.25">
      <c r="B3" s="25" t="s">
        <v>36</v>
      </c>
      <c r="C3" s="25"/>
      <c r="D3" s="25"/>
      <c r="E3" s="25"/>
      <c r="F3" s="25"/>
      <c r="G3" s="25"/>
    </row>
    <row r="4" spans="2:7" x14ac:dyDescent="0.25">
      <c r="B4" s="5" t="s">
        <v>37</v>
      </c>
      <c r="C4" s="5">
        <v>1</v>
      </c>
      <c r="D4" s="6">
        <v>6300000</v>
      </c>
      <c r="E4" s="5">
        <v>8</v>
      </c>
      <c r="F4" s="6">
        <f>+E4*D4</f>
        <v>50400000</v>
      </c>
      <c r="G4" s="6">
        <f>+F4*C4</f>
        <v>50400000</v>
      </c>
    </row>
    <row r="5" spans="2:7" x14ac:dyDescent="0.25">
      <c r="B5" s="5" t="s">
        <v>33</v>
      </c>
      <c r="C5" s="5">
        <v>2</v>
      </c>
      <c r="D5" s="6">
        <v>7265000</v>
      </c>
      <c r="E5" s="5">
        <v>8</v>
      </c>
      <c r="F5" s="6">
        <f>+E5*D5</f>
        <v>58120000</v>
      </c>
      <c r="G5" s="6">
        <f>+F5*C5</f>
        <v>116240000</v>
      </c>
    </row>
    <row r="6" spans="2:7" x14ac:dyDescent="0.25">
      <c r="B6" s="25"/>
      <c r="C6" s="25"/>
      <c r="D6" s="25"/>
      <c r="E6" s="25"/>
      <c r="F6" s="25"/>
      <c r="G6" s="12">
        <f>SUM(G4:G5)</f>
        <v>166640000</v>
      </c>
    </row>
    <row r="8" spans="2:7" x14ac:dyDescent="0.25">
      <c r="B8" s="25" t="s">
        <v>71</v>
      </c>
      <c r="C8" s="25"/>
      <c r="D8" s="25"/>
      <c r="E8" s="25"/>
      <c r="F8" s="25"/>
      <c r="G8" s="25"/>
    </row>
    <row r="9" spans="2:7" x14ac:dyDescent="0.25">
      <c r="B9" s="5" t="s">
        <v>38</v>
      </c>
      <c r="C9" s="5">
        <v>16000</v>
      </c>
      <c r="D9" s="5">
        <v>1600</v>
      </c>
      <c r="E9" s="5">
        <f>D9*C9</f>
        <v>25600000</v>
      </c>
      <c r="F9" s="5"/>
      <c r="G9" s="5"/>
    </row>
    <row r="10" spans="2:7" x14ac:dyDescent="0.25">
      <c r="B10" s="5" t="s">
        <v>39</v>
      </c>
      <c r="C10" s="5">
        <v>4</v>
      </c>
      <c r="D10" s="5"/>
      <c r="E10" s="5">
        <v>5000000</v>
      </c>
      <c r="F10" s="5"/>
      <c r="G10" s="5"/>
    </row>
    <row r="11" spans="2:7" x14ac:dyDescent="0.25">
      <c r="B11" s="5" t="s">
        <v>40</v>
      </c>
      <c r="C11" s="5">
        <v>2000</v>
      </c>
      <c r="D11" s="5">
        <v>1000</v>
      </c>
      <c r="E11" s="5">
        <f>C11*D11</f>
        <v>2000000</v>
      </c>
      <c r="F11" s="5"/>
      <c r="G11" s="5"/>
    </row>
    <row r="12" spans="2:7" x14ac:dyDescent="0.25">
      <c r="B12" s="5" t="s">
        <v>41</v>
      </c>
      <c r="C12" s="5">
        <v>2000</v>
      </c>
      <c r="D12" s="5">
        <v>1000</v>
      </c>
      <c r="E12" s="5">
        <f t="shared" ref="E12:E16" si="0">C12*D12</f>
        <v>2000000</v>
      </c>
      <c r="F12" s="5"/>
      <c r="G12" s="5"/>
    </row>
    <row r="13" spans="2:7" x14ac:dyDescent="0.25">
      <c r="B13" s="5" t="s">
        <v>42</v>
      </c>
      <c r="C13" s="5">
        <v>2000</v>
      </c>
      <c r="D13" s="5">
        <v>1000</v>
      </c>
      <c r="E13" s="5">
        <f t="shared" si="0"/>
        <v>2000000</v>
      </c>
      <c r="F13" s="5"/>
      <c r="G13" s="5"/>
    </row>
    <row r="14" spans="2:7" x14ac:dyDescent="0.25">
      <c r="B14" s="5" t="s">
        <v>43</v>
      </c>
      <c r="C14" s="5">
        <v>5000</v>
      </c>
      <c r="D14" s="5">
        <v>600</v>
      </c>
      <c r="E14" s="32">
        <f t="shared" si="0"/>
        <v>3000000</v>
      </c>
      <c r="F14" s="5"/>
      <c r="G14" s="5"/>
    </row>
    <row r="15" spans="2:7" x14ac:dyDescent="0.25">
      <c r="B15" s="5" t="s">
        <v>44</v>
      </c>
      <c r="C15" s="5">
        <v>5000</v>
      </c>
      <c r="D15" s="5">
        <v>600</v>
      </c>
      <c r="E15" s="32">
        <f t="shared" si="0"/>
        <v>3000000</v>
      </c>
      <c r="F15" s="5"/>
      <c r="G15" s="5"/>
    </row>
    <row r="16" spans="2:7" x14ac:dyDescent="0.25">
      <c r="B16" s="5" t="s">
        <v>45</v>
      </c>
      <c r="C16" s="5">
        <v>3000</v>
      </c>
      <c r="D16" s="5">
        <v>600</v>
      </c>
      <c r="E16" s="32">
        <f t="shared" si="0"/>
        <v>1800000</v>
      </c>
      <c r="F16" s="5"/>
      <c r="G16" s="5"/>
    </row>
    <row r="17" spans="2:7" x14ac:dyDescent="0.25">
      <c r="B17" s="5"/>
      <c r="C17" s="5"/>
      <c r="D17" s="26" t="s">
        <v>67</v>
      </c>
      <c r="E17" s="26"/>
      <c r="F17" s="26"/>
      <c r="G17" s="12">
        <f>SUM(E9:E16)</f>
        <v>44400000</v>
      </c>
    </row>
    <row r="18" spans="2:7" x14ac:dyDescent="0.25">
      <c r="D18" s="16"/>
      <c r="E18" s="16"/>
      <c r="F18" s="16"/>
      <c r="G18" s="1"/>
    </row>
    <row r="19" spans="2:7" x14ac:dyDescent="0.25">
      <c r="B19" s="25" t="s">
        <v>46</v>
      </c>
      <c r="C19" s="25"/>
      <c r="D19" s="25"/>
      <c r="E19" s="25"/>
      <c r="F19" s="25"/>
      <c r="G19" s="25"/>
    </row>
    <row r="20" spans="2:7" x14ac:dyDescent="0.25">
      <c r="B20" s="5" t="s">
        <v>47</v>
      </c>
      <c r="C20" s="5">
        <v>1</v>
      </c>
      <c r="D20" s="6">
        <v>2400000</v>
      </c>
      <c r="E20" s="5">
        <v>8</v>
      </c>
      <c r="F20" s="6">
        <f>+E20*D20</f>
        <v>19200000</v>
      </c>
      <c r="G20" s="12">
        <f>+F20</f>
        <v>19200000</v>
      </c>
    </row>
    <row r="22" spans="2:7" x14ac:dyDescent="0.25">
      <c r="B22" s="25" t="s">
        <v>51</v>
      </c>
      <c r="C22" s="25"/>
      <c r="D22" s="25"/>
      <c r="E22" s="25"/>
      <c r="F22" s="25"/>
      <c r="G22" s="25"/>
    </row>
    <row r="23" spans="2:7" x14ac:dyDescent="0.25">
      <c r="B23" s="5" t="s">
        <v>48</v>
      </c>
      <c r="C23" s="5">
        <v>10</v>
      </c>
      <c r="D23" s="6">
        <v>123000</v>
      </c>
      <c r="E23" s="5"/>
      <c r="F23" s="5"/>
      <c r="G23" s="6">
        <f>+D23*C23</f>
        <v>1230000</v>
      </c>
    </row>
    <row r="24" spans="2:7" x14ac:dyDescent="0.25">
      <c r="B24" s="5" t="s">
        <v>49</v>
      </c>
      <c r="C24" s="5">
        <v>29</v>
      </c>
      <c r="D24" s="6">
        <v>531000</v>
      </c>
      <c r="E24" s="5"/>
      <c r="F24" s="5"/>
      <c r="G24" s="6">
        <f t="shared" ref="G24:G25" si="1">+D24*C24</f>
        <v>15399000</v>
      </c>
    </row>
    <row r="25" spans="2:7" x14ac:dyDescent="0.25">
      <c r="B25" s="5" t="s">
        <v>50</v>
      </c>
      <c r="C25" s="5">
        <v>10</v>
      </c>
      <c r="D25" s="6">
        <v>175800</v>
      </c>
      <c r="E25" s="5"/>
      <c r="F25" s="5"/>
      <c r="G25" s="6">
        <f t="shared" si="1"/>
        <v>1758000</v>
      </c>
    </row>
    <row r="26" spans="2:7" x14ac:dyDescent="0.25">
      <c r="B26" s="5"/>
      <c r="C26" s="5"/>
      <c r="D26" s="5"/>
      <c r="E26" s="5"/>
      <c r="F26" s="5"/>
      <c r="G26" s="9">
        <f>SUM(G23:G25)</f>
        <v>18387000</v>
      </c>
    </row>
    <row r="27" spans="2:7" x14ac:dyDescent="0.25">
      <c r="B27" s="7"/>
      <c r="C27" s="7"/>
      <c r="D27" s="7"/>
      <c r="E27" s="7"/>
      <c r="F27" s="7"/>
      <c r="G27" s="11"/>
    </row>
    <row r="28" spans="2:7" x14ac:dyDescent="0.25">
      <c r="B28" s="25" t="s">
        <v>52</v>
      </c>
      <c r="C28" s="25"/>
      <c r="D28" s="25"/>
      <c r="E28" s="25"/>
      <c r="F28" s="25"/>
      <c r="G28" s="25"/>
    </row>
    <row r="29" spans="2:7" x14ac:dyDescent="0.25">
      <c r="B29" s="5" t="s">
        <v>53</v>
      </c>
      <c r="C29" s="5">
        <v>2000</v>
      </c>
      <c r="D29" s="17">
        <v>2500</v>
      </c>
      <c r="E29" s="5"/>
      <c r="F29" s="5"/>
      <c r="G29" s="6">
        <f>+D29*C29</f>
        <v>5000000</v>
      </c>
    </row>
    <row r="30" spans="2:7" x14ac:dyDescent="0.25">
      <c r="B30" s="5" t="s">
        <v>54</v>
      </c>
      <c r="C30" s="5">
        <v>7000</v>
      </c>
      <c r="D30" s="17">
        <v>1300</v>
      </c>
      <c r="E30" s="5"/>
      <c r="F30" s="5"/>
      <c r="G30" s="6">
        <f>+D30*C30</f>
        <v>9100000</v>
      </c>
    </row>
    <row r="31" spans="2:7" x14ac:dyDescent="0.25">
      <c r="B31" s="5"/>
      <c r="C31" s="5"/>
      <c r="D31" s="5"/>
      <c r="E31" s="5"/>
      <c r="F31" s="5"/>
      <c r="G31" s="9">
        <f>SUM(G29:G30)</f>
        <v>14100000</v>
      </c>
    </row>
    <row r="33" spans="2:7" x14ac:dyDescent="0.25">
      <c r="B33" s="25" t="s">
        <v>64</v>
      </c>
      <c r="C33" s="25"/>
      <c r="D33" s="25"/>
      <c r="E33" s="25"/>
      <c r="F33" s="25"/>
      <c r="G33" s="25"/>
    </row>
    <row r="34" spans="2:7" x14ac:dyDescent="0.25">
      <c r="B34" s="5" t="s">
        <v>34</v>
      </c>
      <c r="C34" s="5">
        <v>20320</v>
      </c>
      <c r="D34" s="15">
        <v>1300</v>
      </c>
      <c r="E34" s="15"/>
      <c r="F34" s="15"/>
      <c r="G34" s="15">
        <f>+D34*C34</f>
        <v>26416000</v>
      </c>
    </row>
    <row r="35" spans="2:7" x14ac:dyDescent="0.25">
      <c r="B35" s="5" t="s">
        <v>65</v>
      </c>
      <c r="C35" s="5">
        <v>600</v>
      </c>
      <c r="D35" s="15">
        <v>17500</v>
      </c>
      <c r="E35" s="15"/>
      <c r="F35" s="15"/>
      <c r="G35" s="15">
        <f>+D35*C35</f>
        <v>10500000</v>
      </c>
    </row>
    <row r="36" spans="2:7" x14ac:dyDescent="0.25">
      <c r="B36" s="5" t="s">
        <v>35</v>
      </c>
      <c r="C36" s="18">
        <v>22800</v>
      </c>
      <c r="D36" s="15">
        <v>9500</v>
      </c>
      <c r="E36" s="15"/>
      <c r="F36" s="15"/>
      <c r="G36" s="15">
        <f>+D36*C36</f>
        <v>216600000</v>
      </c>
    </row>
    <row r="37" spans="2:7" x14ac:dyDescent="0.25">
      <c r="B37" s="5" t="s">
        <v>66</v>
      </c>
      <c r="C37" s="5">
        <v>120</v>
      </c>
      <c r="D37" s="15">
        <v>44000</v>
      </c>
      <c r="E37" s="15"/>
      <c r="F37" s="15"/>
      <c r="G37" s="15">
        <f>+D37*C37</f>
        <v>5280000</v>
      </c>
    </row>
    <row r="38" spans="2:7" x14ac:dyDescent="0.25">
      <c r="B38" s="5"/>
      <c r="C38" s="5"/>
      <c r="D38" s="15"/>
      <c r="E38" s="15"/>
      <c r="F38" s="15"/>
      <c r="G38" s="9">
        <f>SUM(G34:G37)</f>
        <v>258796000</v>
      </c>
    </row>
    <row r="40" spans="2:7" ht="15" customHeight="1" x14ac:dyDescent="0.25">
      <c r="B40" s="27" t="s">
        <v>72</v>
      </c>
      <c r="C40" s="27"/>
      <c r="F40" t="s">
        <v>32</v>
      </c>
      <c r="G40" s="3">
        <f>+G38+G31+G26+G20+G6</f>
        <v>477123000</v>
      </c>
    </row>
    <row r="41" spans="2:7" x14ac:dyDescent="0.25">
      <c r="B41" s="27"/>
      <c r="C41" s="27"/>
    </row>
    <row r="42" spans="2:7" x14ac:dyDescent="0.25">
      <c r="B42" s="27"/>
      <c r="C42" s="27"/>
    </row>
    <row r="43" spans="2:7" x14ac:dyDescent="0.25">
      <c r="B43" s="27"/>
      <c r="C43" s="27"/>
    </row>
    <row r="44" spans="2:7" x14ac:dyDescent="0.25">
      <c r="B44" s="27"/>
      <c r="C44" s="27"/>
    </row>
    <row r="45" spans="2:7" x14ac:dyDescent="0.25">
      <c r="B45" s="27"/>
      <c r="C45" s="27"/>
    </row>
    <row r="46" spans="2:7" x14ac:dyDescent="0.25">
      <c r="B46" s="27"/>
      <c r="C46" s="27"/>
    </row>
  </sheetData>
  <mergeCells count="9">
    <mergeCell ref="B33:G33"/>
    <mergeCell ref="D17:F17"/>
    <mergeCell ref="B40:C46"/>
    <mergeCell ref="B28:G28"/>
    <mergeCell ref="B3:G3"/>
    <mergeCell ref="B8:G8"/>
    <mergeCell ref="B6:F6"/>
    <mergeCell ref="B19:G19"/>
    <mergeCell ref="B22:G2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6"/>
  <sheetViews>
    <sheetView tabSelected="1" workbookViewId="0">
      <selection activeCell="C3" sqref="C3"/>
    </sheetView>
  </sheetViews>
  <sheetFormatPr baseColWidth="10" defaultRowHeight="15" x14ac:dyDescent="0.25"/>
  <cols>
    <col min="1" max="1" width="20.7109375" bestFit="1" customWidth="1"/>
    <col min="2" max="2" width="35.28515625" customWidth="1"/>
    <col min="3" max="3" width="17" customWidth="1"/>
    <col min="5" max="5" width="13" bestFit="1" customWidth="1"/>
    <col min="6" max="6" width="18.42578125" customWidth="1"/>
  </cols>
  <sheetData>
    <row r="2" spans="2:3" x14ac:dyDescent="0.25">
      <c r="B2" s="23" t="s">
        <v>68</v>
      </c>
      <c r="C2" s="23" t="s">
        <v>69</v>
      </c>
    </row>
    <row r="3" spans="2:3" x14ac:dyDescent="0.25">
      <c r="B3" s="19" t="s">
        <v>55</v>
      </c>
      <c r="C3" s="20">
        <v>2430400000</v>
      </c>
    </row>
    <row r="4" spans="2:3" x14ac:dyDescent="0.25">
      <c r="B4" s="19" t="s">
        <v>56</v>
      </c>
      <c r="C4" s="20">
        <v>166640000</v>
      </c>
    </row>
    <row r="5" spans="2:3" x14ac:dyDescent="0.25">
      <c r="B5" s="19" t="s">
        <v>57</v>
      </c>
      <c r="C5" s="20">
        <v>18387000</v>
      </c>
    </row>
    <row r="6" spans="2:3" x14ac:dyDescent="0.25">
      <c r="B6" s="19" t="s">
        <v>52</v>
      </c>
      <c r="C6" s="20">
        <v>14100000</v>
      </c>
    </row>
    <row r="7" spans="2:3" x14ac:dyDescent="0.25">
      <c r="B7" s="19" t="s">
        <v>58</v>
      </c>
      <c r="C7" s="20">
        <v>30000000</v>
      </c>
    </row>
    <row r="8" spans="2:3" x14ac:dyDescent="0.25">
      <c r="B8" s="19" t="s">
        <v>46</v>
      </c>
      <c r="C8" s="20">
        <v>19200000</v>
      </c>
    </row>
    <row r="9" spans="2:3" x14ac:dyDescent="0.25">
      <c r="B9" s="19" t="s">
        <v>63</v>
      </c>
      <c r="C9" s="20">
        <v>8000000</v>
      </c>
    </row>
    <row r="10" spans="2:3" x14ac:dyDescent="0.25">
      <c r="B10" s="19" t="s">
        <v>70</v>
      </c>
      <c r="C10" s="20">
        <v>258796000</v>
      </c>
    </row>
    <row r="11" spans="2:3" x14ac:dyDescent="0.25">
      <c r="B11" s="19" t="s">
        <v>59</v>
      </c>
      <c r="C11" s="20">
        <v>295900000</v>
      </c>
    </row>
    <row r="12" spans="2:3" x14ac:dyDescent="0.25">
      <c r="B12" s="21" t="s">
        <v>60</v>
      </c>
      <c r="C12" s="15">
        <f>SUM(C3:C11)</f>
        <v>3241423000</v>
      </c>
    </row>
    <row r="13" spans="2:3" x14ac:dyDescent="0.25">
      <c r="B13" s="21" t="s">
        <v>61</v>
      </c>
      <c r="C13" s="15">
        <v>2959000000</v>
      </c>
    </row>
    <row r="14" spans="2:3" x14ac:dyDescent="0.25">
      <c r="B14" s="21" t="s">
        <v>62</v>
      </c>
      <c r="C14" s="22">
        <f>+C13-C12</f>
        <v>-282423000</v>
      </c>
    </row>
    <row r="16" spans="2:3" x14ac:dyDescent="0.25">
      <c r="B16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Recurso Humano </vt:lpstr>
      <vt:lpstr>Recurso Logistico </vt:lpstr>
      <vt:lpstr>Totalizado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andres espinosa acosta</dc:creator>
  <cp:lastModifiedBy>CLAUDIA MARCELA BERNAL ARIAS</cp:lastModifiedBy>
  <dcterms:created xsi:type="dcterms:W3CDTF">2021-02-15T14:16:32Z</dcterms:created>
  <dcterms:modified xsi:type="dcterms:W3CDTF">2021-03-09T19:16:07Z</dcterms:modified>
</cp:coreProperties>
</file>